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<sst xmlns="http://schemas.openxmlformats.org/spreadsheetml/2006/main" count="74" uniqueCount="67">
  <si>
    <t>Filtering Costs</t>
  </si>
  <si>
    <t>License Cost:</t>
  </si>
  <si>
    <t>Annual Renewal</t>
  </si>
  <si>
    <t>Software Maintenance</t>
  </si>
  <si>
    <t>Software Updates</t>
  </si>
  <si>
    <t>Other License Costs</t>
  </si>
  <si>
    <t>$ One-time</t>
  </si>
  <si>
    <t>Subtotal</t>
  </si>
  <si>
    <t>Storage Upgrades</t>
  </si>
  <si>
    <t>Memory Upgrades</t>
  </si>
  <si>
    <t>Processing Speed Upgrades</t>
  </si>
  <si>
    <t>Hardware Maintenance</t>
  </si>
  <si>
    <t>Personnel Costs:</t>
  </si>
  <si>
    <t>Miscellaneous Costs:</t>
  </si>
  <si>
    <t>Staff Training</t>
  </si>
  <si>
    <t>Patron Education</t>
  </si>
  <si>
    <t>Signage</t>
  </si>
  <si>
    <t>LAN Reconfiguration</t>
  </si>
  <si>
    <t>(See below)</t>
  </si>
  <si>
    <t>Total Cost of Filtering</t>
  </si>
  <si>
    <t>Installation</t>
  </si>
  <si>
    <t>Three Year Cost Basis</t>
  </si>
  <si>
    <t>E-rate Benefits</t>
  </si>
  <si>
    <t>Internet access</t>
  </si>
  <si>
    <t>Internal Connections</t>
  </si>
  <si>
    <t>Total E-rate Benefits</t>
  </si>
  <si>
    <t>Cost - Benefit to Filtering</t>
  </si>
  <si>
    <t>dollar amount in the appropriate column.</t>
  </si>
  <si>
    <t>Server/Appliance Cost</t>
  </si>
  <si>
    <t>Physical Upgrades, i.e. electrical</t>
  </si>
  <si>
    <t>$ Annual</t>
  </si>
  <si>
    <t>by the hourly salary - including benefits - and enter the data in the correct line.  Although the library may not be providing the service using</t>
  </si>
  <si>
    <t xml:space="preserve">extend the staff.  If the library can accommodate the additional workload without eliminating or reducing services, then it would be </t>
  </si>
  <si>
    <t>expenses paid monthly, quarterly or annually.  Accumulate these expenses into an annual total.</t>
  </si>
  <si>
    <t>basis may be more suitable, particularly in cases where there is a high start-up cost and a low annual recurring cost.</t>
  </si>
  <si>
    <t>E-rate Benefit to Library</t>
  </si>
  <si>
    <t>NOTE: If your library belongs to a consortium, make sure you separate fees related to Internet access and/or Internal connections from other</t>
  </si>
  <si>
    <r>
      <t>Personnel Costs:</t>
    </r>
    <r>
      <rPr>
        <sz val="9"/>
        <rFont val="Arial"/>
        <family val="2"/>
      </rPr>
      <t xml:space="preserve"> Estimate the number of man-hours per year required to provide and maintain the service.  Multiply the annual man-hours </t>
    </r>
  </si>
  <si>
    <r>
      <t>Miscellaneous costs:</t>
    </r>
    <r>
      <rPr>
        <sz val="9"/>
        <rFont val="Arial"/>
        <family val="2"/>
      </rPr>
      <t xml:space="preserve"> Categories of cost are only examples.  Add lines for other items for which the library will incur costs and enter the</t>
    </r>
  </si>
  <si>
    <r>
      <t>Discount %</t>
    </r>
    <r>
      <rPr>
        <sz val="9"/>
        <rFont val="Arial"/>
        <family val="2"/>
      </rPr>
      <t xml:space="preserve"> is your library's E-rate discount percentage, not the Free &amp; Reduced Lunch percentage obtained from the school district.</t>
    </r>
  </si>
  <si>
    <r>
      <t>Three Year Cost Basis</t>
    </r>
    <r>
      <rPr>
        <sz val="9"/>
        <rFont val="Arial"/>
        <family val="2"/>
      </rPr>
      <t xml:space="preserve"> is used as a reasonable period for cost comparison.  Depending on the investment you are making, a five year cost </t>
    </r>
  </si>
  <si>
    <t>Hardware Costs:</t>
  </si>
  <si>
    <t>additional staff, the service will require the library to either stop performing some functions, reduce level of effort on some functions, or</t>
  </si>
  <si>
    <r>
      <t>One-time expenses</t>
    </r>
    <r>
      <rPr>
        <sz val="9"/>
        <rFont val="Arial"/>
        <family val="2"/>
      </rPr>
      <t xml:space="preserve"> are typically start-up and purchase expenses incurred once.  </t>
    </r>
    <r>
      <rPr>
        <i/>
        <sz val="9"/>
        <rFont val="Arial"/>
        <family val="2"/>
      </rPr>
      <t>Annual expenses</t>
    </r>
    <r>
      <rPr>
        <sz val="9"/>
        <rFont val="Arial"/>
        <family val="2"/>
      </rPr>
      <t xml:space="preserve"> are typically leases or similar</t>
    </r>
  </si>
  <si>
    <t>Acquisition</t>
  </si>
  <si>
    <t>Other Network Hardware (router, switch)</t>
  </si>
  <si>
    <t>IT Staff (52 hrs/year)</t>
  </si>
  <si>
    <t>Professional Staff (52 hrs/yr)</t>
  </si>
  <si>
    <t>Administrative Staff (104 hrs/yr)</t>
  </si>
  <si>
    <t>Consultants/Contractors (25 hrs/yr)</t>
  </si>
  <si>
    <t xml:space="preserve">justified in entering zero as a personnel cost.  If your library must obtain legal assistance for a fee, then items related to filtering such as </t>
  </si>
  <si>
    <t xml:space="preserve">contract review should also be included.  We suggest that libraries use average costs of staff.  For purposes of this comparison, </t>
  </si>
  <si>
    <t xml:space="preserve">administrative includes both clerical and senior leadership if not normally engaged in customer contact. </t>
  </si>
  <si>
    <r>
      <t>E-rate benefit to Library</t>
    </r>
    <r>
      <rPr>
        <sz val="9"/>
        <rFont val="Arial"/>
        <family val="2"/>
      </rPr>
      <t xml:space="preserve"> is what the library would lose by no longer applying or being eligible for E-rate benefits.</t>
    </r>
  </si>
  <si>
    <t>fees not affected by filtering such as telecommunications services, online resources, dues, library automation system, etc.</t>
  </si>
  <si>
    <t>Personnel costs</t>
  </si>
  <si>
    <t>Cost of Internet access</t>
  </si>
  <si>
    <t>Cost of Internal Connections</t>
  </si>
  <si>
    <t>Other</t>
  </si>
  <si>
    <t>Additional fees or costs such as loss of state aid, LSTA funds, and surcharges.</t>
  </si>
  <si>
    <t>IT staff (8 hrs/yr)</t>
  </si>
  <si>
    <t>Professional Staff (2 hrs/yr)</t>
  </si>
  <si>
    <t>Administrative Staff (10 hrs/yr)</t>
  </si>
  <si>
    <t>Consultants/Contractors (2 hrs/yr)</t>
  </si>
  <si>
    <t>Instructions</t>
  </si>
  <si>
    <t>Instructions on Reverse</t>
  </si>
  <si>
    <t>Discount % (as a decimal - 70%=.70)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</si>
</sst>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_(&quot;$&quot;* #,##0.0000000_);_(&quot;$&quot;* \(#,##0.0000000\);_(&quot;$&quot;* &quot;-&quot;??_);_(@_)"/>
    <numFmt numFmtId="171" formatCode="_(&quot;$&quot;* #,##0.00000000_);_(&quot;$&quot;* \(#,##0.00000000\);_(&quot;$&quot;* &quot;-&quot;??_);_(@_)"/>
    <numFmt numFmtId="172" formatCode="_(&quot;$&quot;* #,##0.000000000_);_(&quot;$&quot;* \(#,##0.000000000\);_(&quot;$&quot;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44" applyNumberFormat="1" applyFont="1" applyAlignment="1">
      <alignment/>
    </xf>
    <xf numFmtId="44" fontId="0" fillId="0" borderId="0" xfId="44" applyNumberFormat="1" applyFont="1" applyAlignment="1">
      <alignment horizontal="left"/>
    </xf>
    <xf numFmtId="44" fontId="0" fillId="0" borderId="0" xfId="44" applyNumberFormat="1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3" fillId="0" borderId="0" xfId="44" applyNumberFormat="1" applyFont="1" applyAlignment="1">
      <alignment/>
    </xf>
    <xf numFmtId="44" fontId="3" fillId="0" borderId="0" xfId="44" applyNumberFormat="1" applyFont="1" applyAlignment="1">
      <alignment horizontal="left"/>
    </xf>
    <xf numFmtId="0" fontId="4" fillId="0" borderId="0" xfId="0" applyFont="1" applyAlignment="1">
      <alignment/>
    </xf>
    <xf numFmtId="44" fontId="4" fillId="0" borderId="0" xfId="44" applyNumberFormat="1" applyFont="1" applyAlignment="1">
      <alignment/>
    </xf>
    <xf numFmtId="44" fontId="4" fillId="0" borderId="0" xfId="44" applyNumberFormat="1" applyFont="1" applyAlignment="1">
      <alignment horizontal="left"/>
    </xf>
    <xf numFmtId="44" fontId="4" fillId="0" borderId="10" xfId="44" applyNumberFormat="1" applyFont="1" applyBorder="1" applyAlignment="1">
      <alignment/>
    </xf>
    <xf numFmtId="44" fontId="4" fillId="0" borderId="0" xfId="44" applyNumberFormat="1" applyFont="1" applyBorder="1" applyAlignment="1">
      <alignment horizontal="left"/>
    </xf>
    <xf numFmtId="44" fontId="4" fillId="0" borderId="11" xfId="44" applyNumberFormat="1" applyFont="1" applyBorder="1" applyAlignment="1">
      <alignment horizontal="left"/>
    </xf>
    <xf numFmtId="44" fontId="4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44" fontId="4" fillId="0" borderId="12" xfId="44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44" fontId="5" fillId="0" borderId="10" xfId="44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4" fontId="4" fillId="0" borderId="13" xfId="44" applyNumberFormat="1" applyFont="1" applyBorder="1" applyAlignment="1">
      <alignment horizontal="left"/>
    </xf>
    <xf numFmtId="44" fontId="4" fillId="0" borderId="10" xfId="44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4" fontId="4" fillId="0" borderId="13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45">
      <selection activeCell="B72" sqref="B72"/>
    </sheetView>
  </sheetViews>
  <sheetFormatPr defaultColWidth="9.140625" defaultRowHeight="12.75"/>
  <cols>
    <col min="1" max="1" width="21.7109375" style="0" customWidth="1"/>
    <col min="2" max="2" width="33.00390625" style="0" customWidth="1"/>
    <col min="3" max="4" width="15.7109375" style="2" customWidth="1"/>
    <col min="5" max="5" width="16.7109375" style="3" customWidth="1"/>
  </cols>
  <sheetData>
    <row r="1" spans="1:5" s="23" customFormat="1" ht="30.75" thickBot="1">
      <c r="A1" s="20" t="s">
        <v>0</v>
      </c>
      <c r="B1" s="21"/>
      <c r="C1" s="22" t="s">
        <v>6</v>
      </c>
      <c r="D1" s="22" t="s">
        <v>30</v>
      </c>
      <c r="E1" s="22" t="s">
        <v>21</v>
      </c>
    </row>
    <row r="2" spans="1:5" ht="14.25">
      <c r="A2" s="9" t="s">
        <v>1</v>
      </c>
      <c r="B2" s="9" t="s">
        <v>44</v>
      </c>
      <c r="C2" s="10">
        <v>1000</v>
      </c>
      <c r="D2" s="10">
        <v>2760</v>
      </c>
      <c r="E2" s="11">
        <f aca="true" t="shared" si="0" ref="E2:E7">D2*3+C2</f>
        <v>9280</v>
      </c>
    </row>
    <row r="3" spans="1:5" ht="14.25">
      <c r="A3" s="9"/>
      <c r="B3" s="9" t="s">
        <v>2</v>
      </c>
      <c r="C3" s="10"/>
      <c r="D3" s="10"/>
      <c r="E3" s="11">
        <f t="shared" si="0"/>
        <v>0</v>
      </c>
    </row>
    <row r="4" spans="1:5" ht="14.25">
      <c r="A4" s="9"/>
      <c r="B4" s="9" t="s">
        <v>3</v>
      </c>
      <c r="C4" s="10"/>
      <c r="D4" s="10"/>
      <c r="E4" s="11">
        <f t="shared" si="0"/>
        <v>0</v>
      </c>
    </row>
    <row r="5" spans="1:5" ht="14.25">
      <c r="A5" s="9"/>
      <c r="B5" s="9" t="s">
        <v>4</v>
      </c>
      <c r="C5" s="10"/>
      <c r="D5" s="10"/>
      <c r="E5" s="11">
        <f t="shared" si="0"/>
        <v>0</v>
      </c>
    </row>
    <row r="6" spans="1:5" ht="15" thickBot="1">
      <c r="A6" s="9"/>
      <c r="B6" s="9" t="s">
        <v>5</v>
      </c>
      <c r="C6" s="12"/>
      <c r="D6" s="12"/>
      <c r="E6" s="25">
        <f t="shared" si="0"/>
        <v>0</v>
      </c>
    </row>
    <row r="7" spans="1:5" ht="14.25">
      <c r="A7" s="9"/>
      <c r="B7" s="9" t="s">
        <v>7</v>
      </c>
      <c r="C7" s="10">
        <f>SUM(C2:C6)</f>
        <v>1000</v>
      </c>
      <c r="D7" s="10">
        <f>SUM(D2:D6)</f>
        <v>2760</v>
      </c>
      <c r="E7" s="24">
        <f t="shared" si="0"/>
        <v>9280</v>
      </c>
    </row>
    <row r="8" spans="1:5" ht="14.25">
      <c r="A8" s="9"/>
      <c r="B8" s="9"/>
      <c r="C8" s="10"/>
      <c r="D8" s="10"/>
      <c r="E8" s="11"/>
    </row>
    <row r="9" spans="1:5" ht="14.25">
      <c r="A9" s="9" t="s">
        <v>41</v>
      </c>
      <c r="B9" s="9" t="s">
        <v>28</v>
      </c>
      <c r="C9" s="10">
        <v>5000</v>
      </c>
      <c r="D9" s="10"/>
      <c r="E9" s="11">
        <f aca="true" t="shared" si="1" ref="E9:E15">D9*3+C9</f>
        <v>5000</v>
      </c>
    </row>
    <row r="10" spans="1:5" ht="14.25">
      <c r="A10" s="9"/>
      <c r="B10" s="9" t="s">
        <v>8</v>
      </c>
      <c r="C10" s="10"/>
      <c r="D10" s="10"/>
      <c r="E10" s="11">
        <f t="shared" si="1"/>
        <v>0</v>
      </c>
    </row>
    <row r="11" spans="1:5" ht="14.25">
      <c r="A11" s="9"/>
      <c r="B11" s="9" t="s">
        <v>9</v>
      </c>
      <c r="C11" s="10"/>
      <c r="D11" s="10"/>
      <c r="E11" s="11">
        <f t="shared" si="1"/>
        <v>0</v>
      </c>
    </row>
    <row r="12" spans="1:5" ht="14.25">
      <c r="A12" s="9"/>
      <c r="B12" s="9" t="s">
        <v>10</v>
      </c>
      <c r="C12" s="10"/>
      <c r="D12" s="10"/>
      <c r="E12" s="11">
        <f t="shared" si="1"/>
        <v>0</v>
      </c>
    </row>
    <row r="13" spans="1:5" ht="14.25">
      <c r="A13" s="9"/>
      <c r="B13" s="9" t="s">
        <v>20</v>
      </c>
      <c r="C13" s="10">
        <v>250</v>
      </c>
      <c r="D13" s="10"/>
      <c r="E13" s="11">
        <f t="shared" si="1"/>
        <v>250</v>
      </c>
    </row>
    <row r="14" spans="1:5" ht="28.5">
      <c r="A14" s="9"/>
      <c r="B14" s="26" t="s">
        <v>45</v>
      </c>
      <c r="C14" s="10"/>
      <c r="D14" s="10"/>
      <c r="E14" s="11">
        <f t="shared" si="1"/>
        <v>0</v>
      </c>
    </row>
    <row r="15" spans="1:5" ht="15" thickBot="1">
      <c r="A15" s="9"/>
      <c r="B15" s="9" t="s">
        <v>11</v>
      </c>
      <c r="C15" s="12"/>
      <c r="D15" s="12">
        <v>175</v>
      </c>
      <c r="E15" s="25">
        <f t="shared" si="1"/>
        <v>525</v>
      </c>
    </row>
    <row r="16" spans="1:5" ht="14.25">
      <c r="A16" s="9"/>
      <c r="B16" s="9" t="s">
        <v>7</v>
      </c>
      <c r="C16" s="10">
        <f>SUM(C9:C15)</f>
        <v>5250</v>
      </c>
      <c r="D16" s="10">
        <f>SUM(D9:D15)</f>
        <v>175</v>
      </c>
      <c r="E16" s="24">
        <f>D16*3+C16</f>
        <v>5775</v>
      </c>
    </row>
    <row r="17" spans="1:5" ht="14.25">
      <c r="A17" s="9"/>
      <c r="B17" s="9"/>
      <c r="C17" s="10"/>
      <c r="D17" s="10"/>
      <c r="E17" s="11"/>
    </row>
    <row r="18" spans="1:5" ht="14.25">
      <c r="A18" s="9" t="s">
        <v>12</v>
      </c>
      <c r="B18" s="9" t="s">
        <v>46</v>
      </c>
      <c r="C18" s="10">
        <v>2720</v>
      </c>
      <c r="D18" s="10">
        <v>1360</v>
      </c>
      <c r="E18" s="11">
        <f>D18*3+C18</f>
        <v>6800</v>
      </c>
    </row>
    <row r="19" spans="1:5" ht="14.25">
      <c r="A19" s="9" t="s">
        <v>18</v>
      </c>
      <c r="B19" s="9" t="s">
        <v>47</v>
      </c>
      <c r="C19" s="10"/>
      <c r="D19" s="10">
        <v>1360</v>
      </c>
      <c r="E19" s="11">
        <f>D19*3+C19</f>
        <v>4080</v>
      </c>
    </row>
    <row r="20" spans="1:5" ht="14.25">
      <c r="A20" s="9"/>
      <c r="B20" s="9" t="s">
        <v>48</v>
      </c>
      <c r="C20" s="15"/>
      <c r="D20" s="15">
        <v>2720</v>
      </c>
      <c r="E20" s="11">
        <f>D20*3+C20</f>
        <v>8160</v>
      </c>
    </row>
    <row r="21" spans="1:5" ht="29.25" thickBot="1">
      <c r="A21" s="9"/>
      <c r="B21" s="26" t="s">
        <v>49</v>
      </c>
      <c r="C21" s="12">
        <v>2500</v>
      </c>
      <c r="D21" s="12"/>
      <c r="E21" s="25">
        <f>D21*3+C21</f>
        <v>2500</v>
      </c>
    </row>
    <row r="22" spans="1:5" ht="14.25">
      <c r="A22" s="9"/>
      <c r="B22" s="9" t="s">
        <v>7</v>
      </c>
      <c r="C22" s="10">
        <f>SUM(C18:C21)</f>
        <v>5220</v>
      </c>
      <c r="D22" s="10">
        <f>SUM(D18:D21)</f>
        <v>5440</v>
      </c>
      <c r="E22" s="24">
        <f>D22*3+C22</f>
        <v>21540</v>
      </c>
    </row>
    <row r="23" spans="1:5" ht="14.25">
      <c r="A23" s="9"/>
      <c r="B23" s="9"/>
      <c r="C23" s="10"/>
      <c r="D23" s="10"/>
      <c r="E23" s="11"/>
    </row>
    <row r="24" spans="1:5" ht="14.25">
      <c r="A24" s="9" t="s">
        <v>13</v>
      </c>
      <c r="B24" s="9" t="s">
        <v>14</v>
      </c>
      <c r="C24" s="10">
        <v>3600</v>
      </c>
      <c r="D24" s="10">
        <v>1200</v>
      </c>
      <c r="E24" s="11">
        <f aca="true" t="shared" si="2" ref="E24:E29">D24*3+C24</f>
        <v>7200</v>
      </c>
    </row>
    <row r="25" spans="1:5" ht="14.25">
      <c r="A25" s="9" t="s">
        <v>18</v>
      </c>
      <c r="B25" s="9" t="s">
        <v>15</v>
      </c>
      <c r="C25" s="10"/>
      <c r="D25" s="10"/>
      <c r="E25" s="11">
        <f t="shared" si="2"/>
        <v>0</v>
      </c>
    </row>
    <row r="26" spans="1:5" ht="14.25">
      <c r="A26" s="9"/>
      <c r="B26" s="9" t="s">
        <v>16</v>
      </c>
      <c r="C26" s="10">
        <v>425</v>
      </c>
      <c r="D26" s="10"/>
      <c r="E26" s="11">
        <f t="shared" si="2"/>
        <v>425</v>
      </c>
    </row>
    <row r="27" spans="1:5" ht="14.25">
      <c r="A27" s="9"/>
      <c r="B27" s="9" t="s">
        <v>29</v>
      </c>
      <c r="C27" s="10"/>
      <c r="D27" s="10"/>
      <c r="E27" s="11">
        <f t="shared" si="2"/>
        <v>0</v>
      </c>
    </row>
    <row r="28" spans="1:5" ht="15" thickBot="1">
      <c r="A28" s="9"/>
      <c r="B28" s="9" t="s">
        <v>17</v>
      </c>
      <c r="C28" s="12"/>
      <c r="D28" s="12"/>
      <c r="E28" s="13">
        <f t="shared" si="2"/>
        <v>0</v>
      </c>
    </row>
    <row r="29" spans="1:5" ht="14.25">
      <c r="A29" s="9"/>
      <c r="B29" s="9" t="s">
        <v>7</v>
      </c>
      <c r="C29" s="10">
        <f>SUM(C24:C28)</f>
        <v>4025</v>
      </c>
      <c r="D29" s="10">
        <f>SUM(D24:D28)</f>
        <v>1200</v>
      </c>
      <c r="E29" s="14">
        <f t="shared" si="2"/>
        <v>7625</v>
      </c>
    </row>
    <row r="30" spans="1:5" ht="15" thickBot="1">
      <c r="A30" s="9"/>
      <c r="B30" s="9"/>
      <c r="C30" s="10"/>
      <c r="D30" s="10"/>
      <c r="E30" s="13"/>
    </row>
    <row r="31" spans="1:5" ht="15.75" thickBot="1">
      <c r="A31" s="9"/>
      <c r="B31" s="16" t="s">
        <v>19</v>
      </c>
      <c r="C31" s="10">
        <f>C7+C16+C22+C29</f>
        <v>15495</v>
      </c>
      <c r="D31" s="10">
        <f>D7+D16+D22+D29</f>
        <v>9575</v>
      </c>
      <c r="E31" s="17">
        <f>E7+E16+E22+E29+C29</f>
        <v>48245</v>
      </c>
    </row>
    <row r="32" spans="1:5" ht="15.75" thickBot="1">
      <c r="A32" s="32"/>
      <c r="B32" s="33"/>
      <c r="C32" s="12"/>
      <c r="D32" s="12"/>
      <c r="E32" s="25"/>
    </row>
    <row r="33" spans="1:5" ht="15">
      <c r="A33" s="16" t="s">
        <v>22</v>
      </c>
      <c r="B33" s="9"/>
      <c r="C33" s="10"/>
      <c r="D33" s="10"/>
      <c r="E33" s="11"/>
    </row>
    <row r="34" spans="1:5" ht="14.25">
      <c r="A34" s="9" t="s">
        <v>23</v>
      </c>
      <c r="B34" s="9" t="s">
        <v>56</v>
      </c>
      <c r="C34" s="10"/>
      <c r="D34" s="10">
        <v>24000</v>
      </c>
      <c r="E34" s="11"/>
    </row>
    <row r="35" spans="1:5" ht="28.5">
      <c r="A35" s="9"/>
      <c r="B35" s="27" t="s">
        <v>66</v>
      </c>
      <c r="C35" s="10"/>
      <c r="D35" s="10">
        <v>0.8</v>
      </c>
      <c r="E35" s="11"/>
    </row>
    <row r="36" spans="1:5" ht="14.25">
      <c r="A36" s="9"/>
      <c r="B36" s="18" t="s">
        <v>35</v>
      </c>
      <c r="C36" s="10"/>
      <c r="D36" s="15">
        <f>D34*D35</f>
        <v>19200</v>
      </c>
      <c r="E36" s="14">
        <f>D36*3</f>
        <v>57600</v>
      </c>
    </row>
    <row r="37" spans="1:5" ht="14.25">
      <c r="A37" s="9"/>
      <c r="B37" s="18"/>
      <c r="C37" s="10"/>
      <c r="D37" s="10"/>
      <c r="E37" s="11"/>
    </row>
    <row r="38" spans="1:5" ht="14.25">
      <c r="A38" s="9" t="s">
        <v>24</v>
      </c>
      <c r="B38" s="9" t="s">
        <v>57</v>
      </c>
      <c r="C38" s="10">
        <v>7500</v>
      </c>
      <c r="D38" s="10"/>
      <c r="E38" s="11"/>
    </row>
    <row r="39" spans="1:5" ht="28.5">
      <c r="A39" s="9"/>
      <c r="B39" s="27" t="s">
        <v>66</v>
      </c>
      <c r="C39" s="10">
        <v>0.8</v>
      </c>
      <c r="D39" s="10"/>
      <c r="E39" s="11"/>
    </row>
    <row r="40" spans="1:5" ht="14.25">
      <c r="A40" s="9"/>
      <c r="B40" s="18" t="s">
        <v>35</v>
      </c>
      <c r="C40" s="15">
        <f>C38*C39</f>
        <v>6000</v>
      </c>
      <c r="D40" s="10"/>
      <c r="E40" s="14">
        <f>C40</f>
        <v>6000</v>
      </c>
    </row>
    <row r="41" spans="1:5" ht="14.25">
      <c r="A41" s="9"/>
      <c r="B41" s="18"/>
      <c r="C41" s="15"/>
      <c r="D41" s="10"/>
      <c r="E41" s="13"/>
    </row>
    <row r="42" spans="1:5" ht="14.25">
      <c r="A42" s="18" t="s">
        <v>55</v>
      </c>
      <c r="B42" s="9" t="s">
        <v>60</v>
      </c>
      <c r="C42" s="15"/>
      <c r="D42" s="10">
        <v>2092</v>
      </c>
      <c r="E42" s="13">
        <f>D42*3+C42</f>
        <v>6276</v>
      </c>
    </row>
    <row r="43" spans="1:5" ht="14.25">
      <c r="A43" s="18"/>
      <c r="B43" s="9" t="s">
        <v>61</v>
      </c>
      <c r="C43" s="15"/>
      <c r="D43" s="10">
        <v>52</v>
      </c>
      <c r="E43" s="13">
        <f>D43*3+C43</f>
        <v>156</v>
      </c>
    </row>
    <row r="44" spans="1:5" ht="14.25">
      <c r="A44" s="18"/>
      <c r="B44" s="9" t="s">
        <v>62</v>
      </c>
      <c r="C44" s="15"/>
      <c r="D44" s="10">
        <v>260</v>
      </c>
      <c r="E44" s="13">
        <f>D44*3+C44</f>
        <v>780</v>
      </c>
    </row>
    <row r="45" spans="1:5" ht="14.25" customHeight="1" thickBot="1">
      <c r="A45" s="18"/>
      <c r="B45" s="26" t="s">
        <v>63</v>
      </c>
      <c r="C45" s="12"/>
      <c r="D45" s="12">
        <v>200</v>
      </c>
      <c r="E45" s="25">
        <f>D45*3+C45</f>
        <v>600</v>
      </c>
    </row>
    <row r="46" spans="1:5" ht="14.25" customHeight="1">
      <c r="A46" s="18"/>
      <c r="B46" s="9" t="s">
        <v>7</v>
      </c>
      <c r="C46" s="10">
        <f>SUM(C42:C45)</f>
        <v>0</v>
      </c>
      <c r="D46" s="10">
        <f>SUM(D42:D45)</f>
        <v>2604</v>
      </c>
      <c r="E46" s="28">
        <f>SUM(E42:E45)</f>
        <v>7812</v>
      </c>
    </row>
    <row r="48" spans="1:5" ht="42.75">
      <c r="A48" s="9" t="s">
        <v>58</v>
      </c>
      <c r="B48" s="19" t="s">
        <v>59</v>
      </c>
      <c r="C48" s="10"/>
      <c r="D48" s="15">
        <v>4400</v>
      </c>
      <c r="E48" s="14">
        <f>D48*3</f>
        <v>13200</v>
      </c>
    </row>
    <row r="49" spans="1:5" ht="15" thickBot="1">
      <c r="A49" s="9"/>
      <c r="B49" s="9"/>
      <c r="C49" s="10"/>
      <c r="D49" s="10"/>
      <c r="E49" s="13"/>
    </row>
    <row r="50" spans="1:5" ht="15.75" thickBot="1">
      <c r="A50" s="9"/>
      <c r="B50" s="16" t="s">
        <v>25</v>
      </c>
      <c r="C50" s="10">
        <f>C40</f>
        <v>6000</v>
      </c>
      <c r="D50" s="10">
        <f>D36+D48</f>
        <v>23600</v>
      </c>
      <c r="E50" s="17">
        <f>E36+E40+E46+E48</f>
        <v>84612</v>
      </c>
    </row>
    <row r="51" spans="1:5" ht="15" thickBot="1">
      <c r="A51" s="9"/>
      <c r="B51" s="9"/>
      <c r="C51" s="10"/>
      <c r="D51" s="10"/>
      <c r="E51" s="11"/>
    </row>
    <row r="52" spans="1:5" ht="15.75" thickBot="1">
      <c r="A52" s="9"/>
      <c r="B52" s="16" t="s">
        <v>26</v>
      </c>
      <c r="C52" s="10"/>
      <c r="D52" s="10"/>
      <c r="E52" s="17">
        <f>E50-E31</f>
        <v>36367</v>
      </c>
    </row>
    <row r="53" spans="1:5" ht="15">
      <c r="A53" s="9"/>
      <c r="B53" s="16"/>
      <c r="C53" s="10"/>
      <c r="D53" s="10"/>
      <c r="E53" s="13"/>
    </row>
    <row r="54" spans="1:5" ht="14.25">
      <c r="A54" s="30" t="s">
        <v>65</v>
      </c>
      <c r="B54" s="31"/>
      <c r="C54" s="10"/>
      <c r="D54" s="10"/>
      <c r="E54" s="13"/>
    </row>
    <row r="55" spans="1:5" ht="15">
      <c r="A55" s="29" t="s">
        <v>64</v>
      </c>
      <c r="B55" s="1"/>
      <c r="E55" s="4"/>
    </row>
    <row r="56" spans="1:5" ht="15">
      <c r="A56" s="29"/>
      <c r="B56" s="1"/>
      <c r="E56" s="4"/>
    </row>
    <row r="57" spans="1:5" s="6" customFormat="1" ht="12">
      <c r="A57" s="5" t="s">
        <v>37</v>
      </c>
      <c r="C57" s="7"/>
      <c r="D57" s="7"/>
      <c r="E57" s="8"/>
    </row>
    <row r="58" spans="1:5" s="6" customFormat="1" ht="12">
      <c r="A58" s="6" t="s">
        <v>31</v>
      </c>
      <c r="C58" s="7"/>
      <c r="D58" s="7"/>
      <c r="E58" s="8"/>
    </row>
    <row r="59" spans="1:5" s="6" customFormat="1" ht="12">
      <c r="A59" s="6" t="s">
        <v>42</v>
      </c>
      <c r="C59" s="7"/>
      <c r="D59" s="7"/>
      <c r="E59" s="8"/>
    </row>
    <row r="60" spans="1:5" s="6" customFormat="1" ht="12">
      <c r="A60" s="6" t="s">
        <v>32</v>
      </c>
      <c r="C60" s="7"/>
      <c r="D60" s="7"/>
      <c r="E60" s="8"/>
    </row>
    <row r="61" spans="1:5" s="6" customFormat="1" ht="12">
      <c r="A61" s="6" t="s">
        <v>50</v>
      </c>
      <c r="C61" s="7"/>
      <c r="D61" s="7"/>
      <c r="E61" s="8"/>
    </row>
    <row r="62" spans="1:5" s="6" customFormat="1" ht="12">
      <c r="A62" s="6" t="s">
        <v>51</v>
      </c>
      <c r="C62" s="7"/>
      <c r="D62" s="7"/>
      <c r="E62" s="8"/>
    </row>
    <row r="63" spans="1:5" s="6" customFormat="1" ht="12">
      <c r="A63" s="6" t="s">
        <v>52</v>
      </c>
      <c r="C63" s="7"/>
      <c r="D63" s="7"/>
      <c r="E63" s="8"/>
    </row>
    <row r="64" spans="3:5" s="6" customFormat="1" ht="12">
      <c r="C64" s="7"/>
      <c r="D64" s="7"/>
      <c r="E64" s="8"/>
    </row>
    <row r="65" spans="1:5" s="6" customFormat="1" ht="12">
      <c r="A65" s="5" t="s">
        <v>38</v>
      </c>
      <c r="C65" s="7"/>
      <c r="D65" s="7"/>
      <c r="E65" s="8"/>
    </row>
    <row r="66" spans="1:5" s="6" customFormat="1" ht="12">
      <c r="A66" s="6" t="s">
        <v>27</v>
      </c>
      <c r="C66" s="7"/>
      <c r="D66" s="7"/>
      <c r="E66" s="8"/>
    </row>
    <row r="67" spans="3:5" s="6" customFormat="1" ht="12">
      <c r="C67" s="7"/>
      <c r="D67" s="7"/>
      <c r="E67" s="8"/>
    </row>
    <row r="68" spans="1:5" s="6" customFormat="1" ht="12">
      <c r="A68" s="5" t="s">
        <v>43</v>
      </c>
      <c r="C68" s="7"/>
      <c r="D68" s="7"/>
      <c r="E68" s="8"/>
    </row>
    <row r="69" spans="1:5" s="6" customFormat="1" ht="12">
      <c r="A69" s="6" t="s">
        <v>33</v>
      </c>
      <c r="C69" s="7"/>
      <c r="D69" s="7"/>
      <c r="E69" s="8"/>
    </row>
    <row r="70" spans="3:5" s="6" customFormat="1" ht="12">
      <c r="C70" s="7"/>
      <c r="D70" s="7"/>
      <c r="E70" s="8"/>
    </row>
    <row r="71" spans="1:5" s="6" customFormat="1" ht="12">
      <c r="A71" s="5" t="s">
        <v>39</v>
      </c>
      <c r="C71" s="7"/>
      <c r="D71" s="7"/>
      <c r="E71" s="8"/>
    </row>
    <row r="72" spans="1:5" s="6" customFormat="1" ht="12">
      <c r="A72" s="5"/>
      <c r="C72" s="7"/>
      <c r="D72" s="7"/>
      <c r="E72" s="8"/>
    </row>
    <row r="73" spans="1:5" s="6" customFormat="1" ht="12">
      <c r="A73" s="5" t="s">
        <v>53</v>
      </c>
      <c r="C73" s="7"/>
      <c r="D73" s="7"/>
      <c r="E73" s="8"/>
    </row>
    <row r="74" spans="3:5" s="6" customFormat="1" ht="12">
      <c r="C74" s="7"/>
      <c r="D74" s="7"/>
      <c r="E74" s="8"/>
    </row>
    <row r="75" spans="1:5" s="6" customFormat="1" ht="12">
      <c r="A75" s="5" t="s">
        <v>40</v>
      </c>
      <c r="C75" s="7"/>
      <c r="D75" s="7"/>
      <c r="E75" s="8"/>
    </row>
    <row r="76" spans="1:5" s="6" customFormat="1" ht="12">
      <c r="A76" s="6" t="s">
        <v>34</v>
      </c>
      <c r="C76" s="7"/>
      <c r="D76" s="7"/>
      <c r="E76" s="8"/>
    </row>
    <row r="77" spans="3:5" s="6" customFormat="1" ht="12">
      <c r="C77" s="7"/>
      <c r="D77" s="7"/>
      <c r="E77" s="8"/>
    </row>
    <row r="78" spans="1:5" s="6" customFormat="1" ht="12">
      <c r="A78" s="6" t="s">
        <v>36</v>
      </c>
      <c r="C78" s="7"/>
      <c r="D78" s="7"/>
      <c r="E78" s="8"/>
    </row>
    <row r="79" spans="1:5" s="6" customFormat="1" ht="12">
      <c r="A79" s="6" t="s">
        <v>54</v>
      </c>
      <c r="C79" s="7"/>
      <c r="D79" s="7"/>
      <c r="E79" s="8"/>
    </row>
  </sheetData>
  <sheetProtection/>
  <printOptions horizontalCentered="1"/>
  <pageMargins left="0.5" right="0.5" top="1" bottom="0.75" header="0.5" footer="0.5"/>
  <pageSetup fitToHeight="2" horizontalDpi="600" verticalDpi="600" orientation="portrait" scale="77" r:id="rId1"/>
  <headerFooter alignWithMargins="0">
    <oddHeader>&amp;CSample Cost - Benefit Analysis of Filtering versus E-rate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WeningJ</dc:creator>
  <cp:keywords/>
  <dc:description/>
  <cp:lastModifiedBy>rgerber</cp:lastModifiedBy>
  <cp:lastPrinted>2003-09-30T13:00:39Z</cp:lastPrinted>
  <dcterms:created xsi:type="dcterms:W3CDTF">2003-09-04T17:27:17Z</dcterms:created>
  <dcterms:modified xsi:type="dcterms:W3CDTF">2010-03-25T15:14:16Z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326126142</vt:i4>
  </property>
  <property fmtid="{D5CDD505-2E9C-101B-9397-08002B2CF9AE}" pid="3" name="_EmailSubject">
    <vt:lpwstr>Cost - Benefit Analysis</vt:lpwstr>
  </property>
  <property fmtid="{D5CDD505-2E9C-101B-9397-08002B2CF9AE}" pid="4" name="_AuthorEmail">
    <vt:lpwstr>tony@more.net</vt:lpwstr>
  </property>
  <property fmtid="{D5CDD505-2E9C-101B-9397-08002B2CF9AE}" pid="5" name="_AuthorEmailDisplayName">
    <vt:lpwstr>Wening, John A.</vt:lpwstr>
  </property>
  <property fmtid="{D5CDD505-2E9C-101B-9397-08002B2CF9AE}" pid="6" name="_ReviewingToolsShownOnce">
    <vt:lpwstr/>
  </property>
</Properties>
</file>