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ericanlibraryassociation-my.sharepoint.com/personal/hrobison_ala_org/Documents/Documents/BARC/2022 Annual/"/>
    </mc:Choice>
  </mc:AlternateContent>
  <xr:revisionPtr revIDLastSave="2" documentId="13_ncr:1_{A14AB05A-28C4-4EAC-9892-4D25D0DF72A6}" xr6:coauthVersionLast="47" xr6:coauthVersionMax="47" xr10:uidLastSave="{42746FB6-584E-4318-96B2-C88368707E38}"/>
  <bookViews>
    <workbookView xWindow="28680" yWindow="-120" windowWidth="20730" windowHeight="11160" xr2:uid="{C7BFE68F-234A-4A61-97A6-2EEEA2E875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1" l="1"/>
  <c r="D94" i="1"/>
  <c r="D52" i="1"/>
  <c r="E52" i="1"/>
  <c r="D40" i="1"/>
  <c r="E40" i="1"/>
  <c r="D31" i="1"/>
  <c r="E31" i="1"/>
  <c r="D19" i="1"/>
  <c r="E19" i="1"/>
  <c r="H19" i="1"/>
  <c r="H31" i="1"/>
  <c r="H40" i="1"/>
  <c r="H52" i="1"/>
  <c r="H94" i="1"/>
  <c r="G102" i="1"/>
  <c r="F102" i="1"/>
  <c r="D102" i="1" l="1"/>
  <c r="E102" i="1"/>
  <c r="H102" i="1"/>
  <c r="D96" i="1"/>
  <c r="E96" i="1" l="1"/>
  <c r="F96" i="1" l="1"/>
  <c r="H96" i="1"/>
  <c r="G9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Keith Brown</author>
    <author>tc={249FBA24-FEA8-4CD3-9619-8B33E4CCD9CA}</author>
  </authors>
  <commentList>
    <comment ref="C51" authorId="0" shapeId="0" xr:uid="{9CBF9332-176F-4E63-941A-0B37A775BBA1}">
      <text>
        <r>
          <rPr>
            <b/>
            <sz val="9"/>
            <color indexed="81"/>
            <rFont val="Tahoma"/>
            <family val="2"/>
          </rPr>
          <t>Keith Brown:</t>
        </r>
        <r>
          <rPr>
            <sz val="9"/>
            <color indexed="81"/>
            <rFont val="Tahoma"/>
            <family val="2"/>
          </rPr>
          <t xml:space="preserve">
Divided by 13
 quarters</t>
        </r>
      </text>
    </comment>
    <comment ref="C71" authorId="1" shapeId="0" xr:uid="{249FBA24-FEA8-4CD3-9619-8B33E4CCD9CA}">
      <text>
        <t>[Threaded comment]
Your version of Excel allows you to read this threaded comment; however, any edits to it will get removed if the file is opened in a newer version of Excel. Learn more: https://go.microsoft.com/fwlink/?linkid=870924
Comment:
    Wilder</t>
      </text>
    </comment>
    <comment ref="C73" authorId="0" shapeId="0" xr:uid="{E0DFDBEC-5C7B-4C43-A66B-44B053F2A9D7}">
      <text>
        <r>
          <rPr>
            <b/>
            <sz val="9"/>
            <color indexed="81"/>
            <rFont val="Tahoma"/>
            <family val="2"/>
          </rPr>
          <t>Keith Brown:</t>
        </r>
        <r>
          <rPr>
            <sz val="9"/>
            <color indexed="81"/>
            <rFont val="Tahoma"/>
            <family val="2"/>
          </rPr>
          <t xml:space="preserve">
Divided by 15
 quarters
</t>
        </r>
      </text>
    </comment>
  </commentList>
</comments>
</file>

<file path=xl/sharedStrings.xml><?xml version="1.0" encoding="utf-8"?>
<sst xmlns="http://schemas.openxmlformats.org/spreadsheetml/2006/main" count="158" uniqueCount="153">
  <si>
    <t>Project #</t>
  </si>
  <si>
    <t>Name</t>
  </si>
  <si>
    <t>9150/53/54</t>
  </si>
  <si>
    <t>Future Fund</t>
  </si>
  <si>
    <t>2992</t>
  </si>
  <si>
    <t>Carnegie</t>
  </si>
  <si>
    <t>Life Member I</t>
  </si>
  <si>
    <t>9183/84</t>
  </si>
  <si>
    <t>Life Member II</t>
  </si>
  <si>
    <t>Total</t>
  </si>
  <si>
    <t>Divisions</t>
  </si>
  <si>
    <t>3179</t>
  </si>
  <si>
    <t>PLA</t>
  </si>
  <si>
    <t>3657</t>
  </si>
  <si>
    <t>ACRL</t>
  </si>
  <si>
    <t>3921</t>
  </si>
  <si>
    <t>Choice</t>
  </si>
  <si>
    <t>4061</t>
  </si>
  <si>
    <t>AASL</t>
  </si>
  <si>
    <t>4399</t>
  </si>
  <si>
    <t>ASCLA</t>
  </si>
  <si>
    <t>4516</t>
  </si>
  <si>
    <t>ALCTS</t>
  </si>
  <si>
    <t>4711</t>
  </si>
  <si>
    <t>LLAMA</t>
  </si>
  <si>
    <t>4821</t>
  </si>
  <si>
    <t>RUSA</t>
  </si>
  <si>
    <t>5342</t>
  </si>
  <si>
    <t>LITA</t>
  </si>
  <si>
    <t>Spectrum Family</t>
  </si>
  <si>
    <t>Spectrum</t>
  </si>
  <si>
    <t>0407</t>
  </si>
  <si>
    <t>Gordon</t>
  </si>
  <si>
    <t>0462</t>
  </si>
  <si>
    <t>Turock</t>
  </si>
  <si>
    <t>0464</t>
  </si>
  <si>
    <t>Teeple</t>
  </si>
  <si>
    <t>1701</t>
  </si>
  <si>
    <t>Leo Albert</t>
  </si>
  <si>
    <t>G. Calloway</t>
  </si>
  <si>
    <t>9167</t>
  </si>
  <si>
    <t>Giles</t>
  </si>
  <si>
    <t>Scholarships</t>
  </si>
  <si>
    <t>0204</t>
  </si>
  <si>
    <t>Hornback</t>
  </si>
  <si>
    <t>5408</t>
  </si>
  <si>
    <t>Melcher</t>
  </si>
  <si>
    <t>9165</t>
  </si>
  <si>
    <t>Clift</t>
  </si>
  <si>
    <t>0209</t>
  </si>
  <si>
    <t>Hoy</t>
  </si>
  <si>
    <t>6154</t>
  </si>
  <si>
    <t xml:space="preserve">ROCKOSZKA </t>
  </si>
  <si>
    <t>1056</t>
  </si>
  <si>
    <t>Gavers</t>
  </si>
  <si>
    <t>9159</t>
  </si>
  <si>
    <t>General</t>
  </si>
  <si>
    <t>9161</t>
  </si>
  <si>
    <t>Drewes</t>
  </si>
  <si>
    <t>9163</t>
  </si>
  <si>
    <t>Leisner</t>
  </si>
  <si>
    <t>Oakley</t>
  </si>
  <si>
    <t>Awards</t>
  </si>
  <si>
    <t>0214</t>
  </si>
  <si>
    <t>Curly</t>
  </si>
  <si>
    <t>0608</t>
  </si>
  <si>
    <t>Intellectual</t>
  </si>
  <si>
    <t>0862</t>
  </si>
  <si>
    <t>Bogle</t>
  </si>
  <si>
    <t>0864</t>
  </si>
  <si>
    <t>Dean</t>
  </si>
  <si>
    <t>Baber</t>
  </si>
  <si>
    <t>0959</t>
  </si>
  <si>
    <t>Haycock</t>
  </si>
  <si>
    <t>0961</t>
  </si>
  <si>
    <t>Boyd</t>
  </si>
  <si>
    <t>0977</t>
  </si>
  <si>
    <t>Cultural</t>
  </si>
  <si>
    <t>1058</t>
  </si>
  <si>
    <t>Howard</t>
  </si>
  <si>
    <t>1641</t>
  </si>
  <si>
    <t>Schneider</t>
  </si>
  <si>
    <t>1645</t>
  </si>
  <si>
    <t>Lippincott</t>
  </si>
  <si>
    <t>4823</t>
  </si>
  <si>
    <t>Brodie</t>
  </si>
  <si>
    <t>Gail Schlachter</t>
  </si>
  <si>
    <t>5116</t>
  </si>
  <si>
    <t>United Libraries</t>
  </si>
  <si>
    <t>5409</t>
  </si>
  <si>
    <t>Childrens</t>
  </si>
  <si>
    <t>5410</t>
  </si>
  <si>
    <t>Distinguished</t>
  </si>
  <si>
    <t>5412</t>
  </si>
  <si>
    <t>Video</t>
  </si>
  <si>
    <t>5416</t>
  </si>
  <si>
    <t>5418</t>
  </si>
  <si>
    <t>Arbuthnot</t>
  </si>
  <si>
    <t>Fiore</t>
  </si>
  <si>
    <t>5572</t>
  </si>
  <si>
    <t>Rollins</t>
  </si>
  <si>
    <t>E. Peterson</t>
  </si>
  <si>
    <t>5582</t>
  </si>
  <si>
    <t>Morris - ALSC</t>
  </si>
  <si>
    <t>5596</t>
  </si>
  <si>
    <t>Belpre</t>
  </si>
  <si>
    <t>5598</t>
  </si>
  <si>
    <t>Geisel</t>
  </si>
  <si>
    <t>5791</t>
  </si>
  <si>
    <t>Morris - Yalsa</t>
  </si>
  <si>
    <t>5900</t>
  </si>
  <si>
    <t>MAE Trust</t>
  </si>
  <si>
    <t>6001</t>
  </si>
  <si>
    <t>Windsor</t>
  </si>
  <si>
    <t>6004</t>
  </si>
  <si>
    <t>Holley</t>
  </si>
  <si>
    <t>6207</t>
  </si>
  <si>
    <t>Immorth</t>
  </si>
  <si>
    <t>6302</t>
  </si>
  <si>
    <t>Olofson</t>
  </si>
  <si>
    <t>6351</t>
  </si>
  <si>
    <t>Shera</t>
  </si>
  <si>
    <t>H. Bibilo</t>
  </si>
  <si>
    <t>6465</t>
  </si>
  <si>
    <t>GLBLRT</t>
  </si>
  <si>
    <t>6472</t>
  </si>
  <si>
    <t>CSK</t>
  </si>
  <si>
    <t>6555</t>
  </si>
  <si>
    <t>LIRT</t>
  </si>
  <si>
    <t>9172</t>
  </si>
  <si>
    <t>Fyan</t>
  </si>
  <si>
    <t>IRRT</t>
  </si>
  <si>
    <t>9175</t>
  </si>
  <si>
    <t>Futas</t>
  </si>
  <si>
    <t>For FY23 Budget</t>
  </si>
  <si>
    <t>Policy/Practice</t>
  </si>
  <si>
    <t>Total 20 Quarters</t>
  </si>
  <si>
    <t>Unit</t>
  </si>
  <si>
    <r>
      <t xml:space="preserve">3% of Rolling </t>
    </r>
    <r>
      <rPr>
        <b/>
        <u/>
        <sz val="10"/>
        <rFont val="Arial"/>
        <family val="2"/>
      </rPr>
      <t>Average</t>
    </r>
  </si>
  <si>
    <r>
      <t>4% of Rolling</t>
    </r>
    <r>
      <rPr>
        <b/>
        <u/>
        <sz val="10"/>
        <rFont val="Arial"/>
        <family val="2"/>
      </rPr>
      <t xml:space="preserve"> Average</t>
    </r>
  </si>
  <si>
    <t>5% of Rolling Average</t>
  </si>
  <si>
    <t>20 Quarter Rolling Average</t>
  </si>
  <si>
    <t>Yalsa Leader</t>
  </si>
  <si>
    <t>Gregory-Wood</t>
  </si>
  <si>
    <t>Legacy Award</t>
  </si>
  <si>
    <t>Budget Support</t>
  </si>
  <si>
    <t>20 Quarter Payout</t>
  </si>
  <si>
    <t>2021-2022</t>
  </si>
  <si>
    <r>
      <rPr>
        <b/>
        <sz val="20"/>
        <color rgb="FFFF0000"/>
        <rFont val="Arial"/>
        <family val="2"/>
      </rPr>
      <t xml:space="preserve">ALA </t>
    </r>
    <r>
      <rPr>
        <b/>
        <sz val="20"/>
        <color theme="3"/>
        <rFont val="Arial"/>
        <family val="2"/>
      </rPr>
      <t>American Library Association</t>
    </r>
  </si>
  <si>
    <t>Endowment 5% Spending Payout</t>
  </si>
  <si>
    <t>FY 2023</t>
  </si>
  <si>
    <t>EBD #3.33</t>
  </si>
  <si>
    <t>BARC #3.33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</si>
</sst>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0"/>
    <numFmt numFmtId="165" formatCode="mm/dd/yy;@"/>
    <numFmt numFmtId="166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 val="singleAccounting"/>
      <sz val="10"/>
      <name val="Arial"/>
      <family val="2"/>
    </font>
    <font>
      <b/>
      <sz val="16"/>
      <name val="Arial"/>
      <family val="2"/>
    </font>
    <font>
      <u val="doubleAccounting"/>
      <sz val="10"/>
      <name val="Arial"/>
      <family val="2"/>
    </font>
    <font>
      <b/>
      <u val="doubleAccounting"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 val="doubleAccounting"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20"/>
      <color rgb="FFFF0000"/>
      <name val="Arial"/>
      <family val="2"/>
    </font>
    <font>
      <b/>
      <sz val="20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4" fontId="5" fillId="0" borderId="0" xfId="0" quotePrefix="1" applyNumberFormat="1" applyFont="1" applyAlignment="1">
      <alignment horizontal="left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0" fillId="0" borderId="0" xfId="0" quotePrefix="1" applyNumberFormat="1" applyAlignment="1">
      <alignment horizontal="left"/>
    </xf>
    <xf numFmtId="0" fontId="2" fillId="0" borderId="0" xfId="0" applyFont="1" applyAlignment="1">
      <alignment horizontal="right" vertical="center" wrapText="1"/>
    </xf>
    <xf numFmtId="164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6" fontId="0" fillId="0" borderId="0" xfId="1" applyNumberFormat="1" applyFont="1"/>
    <xf numFmtId="166" fontId="6" fillId="2" borderId="0" xfId="1" applyNumberFormat="1" applyFont="1" applyFill="1"/>
    <xf numFmtId="166" fontId="6" fillId="3" borderId="0" xfId="1" applyNumberFormat="1" applyFont="1" applyFill="1"/>
    <xf numFmtId="166" fontId="6" fillId="4" borderId="0" xfId="1" applyNumberFormat="1" applyFont="1" applyFill="1"/>
    <xf numFmtId="166" fontId="0" fillId="2" borderId="0" xfId="1" applyNumberFormat="1" applyFont="1" applyFill="1"/>
    <xf numFmtId="166" fontId="0" fillId="3" borderId="0" xfId="1" applyNumberFormat="1" applyFont="1" applyFill="1"/>
    <xf numFmtId="166" fontId="0" fillId="4" borderId="0" xfId="1" applyNumberFormat="1" applyFont="1" applyFill="1"/>
    <xf numFmtId="166" fontId="10" fillId="0" borderId="0" xfId="1" applyNumberFormat="1" applyFont="1"/>
    <xf numFmtId="166" fontId="10" fillId="2" borderId="0" xfId="1" applyNumberFormat="1" applyFont="1" applyFill="1"/>
    <xf numFmtId="166" fontId="10" fillId="3" borderId="0" xfId="1" applyNumberFormat="1" applyFont="1" applyFill="1"/>
    <xf numFmtId="166" fontId="10" fillId="4" borderId="0" xfId="1" applyNumberFormat="1" applyFont="1" applyFill="1"/>
    <xf numFmtId="44" fontId="0" fillId="0" borderId="0" xfId="1" applyFont="1"/>
    <xf numFmtId="166" fontId="12" fillId="0" borderId="0" xfId="1" applyNumberFormat="1" applyFont="1" applyAlignment="1">
      <alignment vertical="center" wrapText="1"/>
    </xf>
    <xf numFmtId="166" fontId="13" fillId="2" borderId="0" xfId="1" applyNumberFormat="1" applyFont="1" applyFill="1"/>
    <xf numFmtId="166" fontId="13" fillId="3" borderId="0" xfId="1" applyNumberFormat="1" applyFont="1" applyFill="1"/>
    <xf numFmtId="166" fontId="13" fillId="4" borderId="0" xfId="1" applyNumberFormat="1" applyFont="1" applyFill="1"/>
    <xf numFmtId="166" fontId="13" fillId="5" borderId="0" xfId="1" applyNumberFormat="1" applyFont="1" applyFill="1"/>
    <xf numFmtId="166" fontId="12" fillId="0" borderId="0" xfId="1" applyNumberFormat="1" applyFont="1"/>
    <xf numFmtId="166" fontId="0" fillId="6" borderId="0" xfId="1" applyNumberFormat="1" applyFont="1" applyFill="1"/>
    <xf numFmtId="0" fontId="2" fillId="0" borderId="0" xfId="0" applyFont="1" applyFill="1" applyAlignment="1">
      <alignment vertical="center" wrapText="1"/>
    </xf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left"/>
    </xf>
    <xf numFmtId="0" fontId="15" fillId="0" borderId="0" xfId="0" applyFont="1" applyAlignment="1">
      <alignment horizontal="right" vertical="center" wrapText="1"/>
    </xf>
    <xf numFmtId="0" fontId="14" fillId="0" borderId="0" xfId="0" applyFont="1"/>
    <xf numFmtId="164" fontId="2" fillId="0" borderId="0" xfId="0" applyNumberFormat="1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6" fontId="6" fillId="0" borderId="0" xfId="1" applyNumberFormat="1" applyFont="1" applyFill="1" applyBorder="1"/>
    <xf numFmtId="166" fontId="0" fillId="0" borderId="0" xfId="0" applyNumberForma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166" fontId="18" fillId="0" borderId="0" xfId="0" applyNumberFormat="1" applyFont="1"/>
    <xf numFmtId="166" fontId="16" fillId="0" borderId="0" xfId="1" applyNumberFormat="1" applyFont="1"/>
    <xf numFmtId="166" fontId="16" fillId="2" borderId="0" xfId="1" applyNumberFormat="1" applyFont="1" applyFill="1"/>
    <xf numFmtId="166" fontId="16" fillId="3" borderId="0" xfId="1" applyNumberFormat="1" applyFont="1" applyFill="1"/>
    <xf numFmtId="166" fontId="16" fillId="4" borderId="0" xfId="1" applyNumberFormat="1" applyFont="1" applyFill="1"/>
    <xf numFmtId="44" fontId="0" fillId="0" borderId="0" xfId="0" applyNumberFormat="1"/>
    <xf numFmtId="164" fontId="19" fillId="0" borderId="0" xfId="0" applyNumberFormat="1" applyFont="1" applyAlignment="1">
      <alignment horizontal="center" vertical="center"/>
    </xf>
    <xf numFmtId="0" fontId="0" fillId="0" borderId="6" xfId="0" applyBorder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2" fillId="7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eith Brown" id="{D4E9303A-649C-4B8C-9666-D9C1E1BFB18F}" userId="S::kbrown@ala.org::bbd77b22-126d-4008-bcd5-0c95da4c8b8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71" dT="2022-06-11T12:39:40.76" personId="{D4E9303A-649C-4B8C-9666-D9C1E1BFB18F}" id="{249FBA24-FEA8-4CD3-9619-8B33E4CCD9CA}">
    <text>Wilder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606F8-9034-4994-9D6A-DE910B7BDF70}">
  <dimension ref="A1:K107"/>
  <sheetViews>
    <sheetView tabSelected="1" workbookViewId="0">
      <selection activeCell="J9" sqref="J9"/>
    </sheetView>
  </sheetViews>
  <sheetFormatPr defaultRowHeight="14.5" x14ac:dyDescent="0.35"/>
  <cols>
    <col min="1" max="1" width="7.90625" style="1" customWidth="1"/>
    <col min="2" max="2" width="12.90625" style="2" customWidth="1"/>
    <col min="3" max="3" width="15" style="3" customWidth="1"/>
    <col min="4" max="4" width="17.453125" customWidth="1"/>
    <col min="5" max="5" width="16.1796875" customWidth="1"/>
    <col min="6" max="6" width="14.54296875" hidden="1" customWidth="1"/>
    <col min="7" max="7" width="15.453125" hidden="1" customWidth="1"/>
    <col min="8" max="8" width="24" customWidth="1"/>
    <col min="9" max="9" width="15.1796875" style="45" customWidth="1"/>
    <col min="10" max="10" width="17.81640625" style="46" customWidth="1"/>
    <col min="11" max="11" width="14" style="46" customWidth="1"/>
  </cols>
  <sheetData>
    <row r="1" spans="1:11" ht="15.5" x14ac:dyDescent="0.35">
      <c r="H1" s="61" t="s">
        <v>151</v>
      </c>
    </row>
    <row r="2" spans="1:11" ht="15.5" x14ac:dyDescent="0.35">
      <c r="H2" s="61" t="s">
        <v>152</v>
      </c>
    </row>
    <row r="3" spans="1:11" ht="15.5" x14ac:dyDescent="0.35">
      <c r="H3" s="62" t="s">
        <v>147</v>
      </c>
    </row>
    <row r="4" spans="1:11" ht="15.5" x14ac:dyDescent="0.35">
      <c r="H4" s="62"/>
    </row>
    <row r="5" spans="1:11" ht="25" x14ac:dyDescent="0.5">
      <c r="A5" s="64" t="s">
        <v>148</v>
      </c>
      <c r="B5" s="64"/>
      <c r="C5" s="64"/>
      <c r="D5" s="64"/>
      <c r="E5" s="64"/>
      <c r="F5" s="64"/>
      <c r="G5" s="64"/>
      <c r="H5" s="64"/>
    </row>
    <row r="6" spans="1:11" ht="15.65" customHeight="1" x14ac:dyDescent="0.45">
      <c r="A6" s="65" t="s">
        <v>149</v>
      </c>
      <c r="B6" s="65"/>
      <c r="C6" s="65"/>
      <c r="D6" s="65"/>
      <c r="E6" s="65"/>
      <c r="F6" s="65"/>
      <c r="G6" s="65"/>
      <c r="H6" s="65"/>
    </row>
    <row r="7" spans="1:11" ht="15.65" customHeight="1" x14ac:dyDescent="0.45">
      <c r="A7" s="65" t="s">
        <v>150</v>
      </c>
      <c r="B7" s="65"/>
      <c r="C7" s="65"/>
      <c r="D7" s="65"/>
      <c r="E7" s="65"/>
      <c r="F7" s="65"/>
      <c r="G7" s="65"/>
      <c r="H7" s="65"/>
    </row>
    <row r="8" spans="1:11" ht="15.65" customHeight="1" x14ac:dyDescent="0.35">
      <c r="B8" s="1"/>
      <c r="C8" s="1"/>
      <c r="D8" s="1"/>
      <c r="E8" s="1"/>
      <c r="F8" s="1"/>
      <c r="G8" s="1"/>
      <c r="H8" s="1"/>
    </row>
    <row r="9" spans="1:11" ht="15" thickBot="1" x14ac:dyDescent="0.4"/>
    <row r="10" spans="1:11" ht="9.5" customHeight="1" thickBot="1" x14ac:dyDescent="0.4">
      <c r="F10" s="60"/>
      <c r="G10" s="69" t="s">
        <v>145</v>
      </c>
      <c r="H10" s="70"/>
    </row>
    <row r="11" spans="1:11" ht="20.5" thickBot="1" x14ac:dyDescent="0.45">
      <c r="A11" s="66" t="s">
        <v>146</v>
      </c>
      <c r="B11" s="67"/>
      <c r="C11" s="68"/>
      <c r="F11" s="60"/>
      <c r="G11" s="71"/>
      <c r="H11" s="72"/>
    </row>
    <row r="12" spans="1:11" ht="15" thickBot="1" x14ac:dyDescent="0.4">
      <c r="A12" s="4"/>
      <c r="B12" s="5"/>
      <c r="C12" s="6"/>
      <c r="D12" s="4"/>
      <c r="E12" s="4"/>
      <c r="F12" s="4"/>
      <c r="G12" s="4"/>
      <c r="H12" s="4"/>
      <c r="I12" s="47"/>
      <c r="K12" s="48"/>
    </row>
    <row r="13" spans="1:11" ht="20.5" thickBot="1" x14ac:dyDescent="0.45">
      <c r="A13" s="7"/>
      <c r="B13" s="59" t="s">
        <v>134</v>
      </c>
      <c r="C13" s="8"/>
      <c r="D13" s="7"/>
      <c r="E13" s="7"/>
      <c r="F13" s="73" t="s">
        <v>135</v>
      </c>
      <c r="G13" s="74"/>
      <c r="H13" s="75"/>
      <c r="I13" s="76"/>
      <c r="J13" s="77"/>
      <c r="K13" s="77"/>
    </row>
    <row r="14" spans="1:11" ht="26" x14ac:dyDescent="0.35">
      <c r="A14" s="44" t="s">
        <v>137</v>
      </c>
      <c r="B14" s="44" t="s">
        <v>0</v>
      </c>
      <c r="C14" s="6" t="s">
        <v>1</v>
      </c>
      <c r="D14" s="6" t="s">
        <v>136</v>
      </c>
      <c r="E14" s="6" t="s">
        <v>141</v>
      </c>
      <c r="F14" s="18" t="s">
        <v>138</v>
      </c>
      <c r="G14" s="19" t="s">
        <v>139</v>
      </c>
      <c r="H14" s="63" t="s">
        <v>140</v>
      </c>
      <c r="I14" s="47"/>
      <c r="J14" s="47"/>
      <c r="K14" s="47"/>
    </row>
    <row r="15" spans="1:11" ht="15.5" x14ac:dyDescent="0.35">
      <c r="A15" s="10">
        <v>591</v>
      </c>
      <c r="B15" s="2" t="s">
        <v>2</v>
      </c>
      <c r="C15" s="11" t="s">
        <v>3</v>
      </c>
      <c r="D15" s="20">
        <v>301203418</v>
      </c>
      <c r="E15" s="20">
        <v>15060170.9</v>
      </c>
      <c r="F15" s="21">
        <v>451805.12699999998</v>
      </c>
      <c r="G15" s="22">
        <v>602406.83600000001</v>
      </c>
      <c r="H15" s="23">
        <v>753008.54500000004</v>
      </c>
      <c r="I15" s="50"/>
      <c r="J15" s="49"/>
      <c r="K15" s="49"/>
    </row>
    <row r="16" spans="1:11" ht="15.5" x14ac:dyDescent="0.35">
      <c r="A16" s="10">
        <v>300</v>
      </c>
      <c r="B16" s="2" t="s">
        <v>4</v>
      </c>
      <c r="C16" s="3" t="s">
        <v>5</v>
      </c>
      <c r="D16" s="20">
        <v>35986426</v>
      </c>
      <c r="E16" s="20">
        <v>1799321.3</v>
      </c>
      <c r="F16" s="24">
        <v>53979.639000000003</v>
      </c>
      <c r="G16" s="25">
        <v>71972.851999999999</v>
      </c>
      <c r="H16" s="26">
        <v>89966.065000000002</v>
      </c>
      <c r="I16" s="50"/>
      <c r="J16" s="49"/>
      <c r="K16" s="45"/>
    </row>
    <row r="17" spans="1:11" ht="15.5" x14ac:dyDescent="0.35">
      <c r="A17" s="10">
        <v>250</v>
      </c>
      <c r="B17" s="2">
        <v>9097</v>
      </c>
      <c r="C17" s="3" t="s">
        <v>6</v>
      </c>
      <c r="D17" s="20">
        <v>30941757</v>
      </c>
      <c r="E17" s="20">
        <v>1547087.85</v>
      </c>
      <c r="F17" s="24">
        <v>46412.635500000004</v>
      </c>
      <c r="G17" s="25">
        <v>61883.514000000003</v>
      </c>
      <c r="H17" s="26">
        <v>77354.392500000002</v>
      </c>
      <c r="I17" s="50"/>
      <c r="J17" s="49"/>
      <c r="K17" s="45"/>
    </row>
    <row r="18" spans="1:11" ht="16" x14ac:dyDescent="0.4">
      <c r="A18" s="10">
        <v>250</v>
      </c>
      <c r="B18" s="12" t="s">
        <v>7</v>
      </c>
      <c r="C18" s="3" t="s">
        <v>8</v>
      </c>
      <c r="D18" s="27">
        <v>2375813</v>
      </c>
      <c r="E18" s="27">
        <v>118790.65</v>
      </c>
      <c r="F18" s="28">
        <v>3563.7194999999997</v>
      </c>
      <c r="G18" s="29">
        <v>4751.6260000000002</v>
      </c>
      <c r="H18" s="30">
        <v>5939.5325000000003</v>
      </c>
      <c r="I18" s="50"/>
      <c r="J18" s="49"/>
      <c r="K18" s="45"/>
    </row>
    <row r="19" spans="1:11" ht="13.5" customHeight="1" x14ac:dyDescent="0.35">
      <c r="A19" s="10"/>
      <c r="C19" s="13" t="s">
        <v>9</v>
      </c>
      <c r="D19" s="54">
        <f>SUM(D15:D18)</f>
        <v>370507414</v>
      </c>
      <c r="E19" s="54">
        <f>SUM(E15:E18)</f>
        <v>18525370.699999999</v>
      </c>
      <c r="F19" s="55">
        <v>555761.12099999993</v>
      </c>
      <c r="G19" s="56">
        <v>741014.82799999998</v>
      </c>
      <c r="H19" s="57">
        <f>SUM(H15:H18)</f>
        <v>926268.53500000003</v>
      </c>
      <c r="I19" s="50"/>
      <c r="J19" s="49"/>
      <c r="K19" s="45"/>
    </row>
    <row r="20" spans="1:11" ht="14.5" customHeight="1" x14ac:dyDescent="0.35">
      <c r="B20" s="14" t="s">
        <v>10</v>
      </c>
      <c r="D20" s="20"/>
      <c r="E20" s="20"/>
      <c r="F20" s="24"/>
      <c r="G20" s="25"/>
      <c r="H20" s="26"/>
      <c r="I20" s="50"/>
      <c r="J20" s="49"/>
    </row>
    <row r="21" spans="1:11" ht="15.5" x14ac:dyDescent="0.35">
      <c r="A21" s="10">
        <v>401</v>
      </c>
      <c r="B21" s="2" t="s">
        <v>11</v>
      </c>
      <c r="C21" s="3" t="s">
        <v>12</v>
      </c>
      <c r="D21" s="20">
        <v>29511554</v>
      </c>
      <c r="E21" s="20">
        <v>1475577.7</v>
      </c>
      <c r="F21" s="24">
        <v>44267.330999999998</v>
      </c>
      <c r="G21" s="25">
        <v>59023.108</v>
      </c>
      <c r="H21" s="26">
        <v>73778.884999999995</v>
      </c>
      <c r="I21" s="50"/>
      <c r="J21" s="49"/>
      <c r="K21" s="45"/>
    </row>
    <row r="22" spans="1:11" ht="15.5" x14ac:dyDescent="0.35">
      <c r="A22" s="10">
        <v>403</v>
      </c>
      <c r="B22" s="2" t="s">
        <v>13</v>
      </c>
      <c r="C22" s="3" t="s">
        <v>14</v>
      </c>
      <c r="D22" s="20">
        <v>87218928</v>
      </c>
      <c r="E22" s="20">
        <v>4360946.4000000004</v>
      </c>
      <c r="F22" s="24">
        <v>130828.39200000001</v>
      </c>
      <c r="G22" s="25">
        <v>174437.85600000003</v>
      </c>
      <c r="H22" s="26">
        <v>218047.32000000004</v>
      </c>
      <c r="I22" s="50"/>
      <c r="J22" s="49"/>
      <c r="K22" s="45"/>
    </row>
    <row r="23" spans="1:11" ht="15.5" x14ac:dyDescent="0.35">
      <c r="A23" s="10">
        <v>404</v>
      </c>
      <c r="B23" s="2" t="s">
        <v>15</v>
      </c>
      <c r="C23" s="3" t="s">
        <v>16</v>
      </c>
      <c r="D23" s="20">
        <v>14278922</v>
      </c>
      <c r="E23" s="20">
        <v>713946.1</v>
      </c>
      <c r="F23" s="24">
        <v>21418.382999999998</v>
      </c>
      <c r="G23" s="25">
        <v>28557.844000000001</v>
      </c>
      <c r="H23" s="26">
        <v>35697.305</v>
      </c>
      <c r="I23" s="50"/>
      <c r="J23" s="49"/>
      <c r="K23" s="45"/>
    </row>
    <row r="24" spans="1:11" ht="15.5" x14ac:dyDescent="0.35">
      <c r="A24" s="10">
        <v>405</v>
      </c>
      <c r="B24" s="2" t="s">
        <v>17</v>
      </c>
      <c r="C24" s="3" t="s">
        <v>18</v>
      </c>
      <c r="D24" s="20">
        <v>7720272</v>
      </c>
      <c r="E24" s="20">
        <v>386013.6</v>
      </c>
      <c r="F24" s="24">
        <v>11580.407999999999</v>
      </c>
      <c r="G24" s="25">
        <v>15440.544</v>
      </c>
      <c r="H24" s="26">
        <v>19300.68</v>
      </c>
      <c r="I24" s="50"/>
      <c r="J24" s="49"/>
      <c r="K24" s="45"/>
    </row>
    <row r="25" spans="1:11" ht="15.5" x14ac:dyDescent="0.35">
      <c r="A25" s="10">
        <v>406</v>
      </c>
      <c r="B25" s="2" t="s">
        <v>19</v>
      </c>
      <c r="C25" s="3" t="s">
        <v>20</v>
      </c>
      <c r="D25" s="20">
        <v>1633432</v>
      </c>
      <c r="E25" s="20">
        <v>81671.600000000006</v>
      </c>
      <c r="F25" s="24">
        <v>2450.1480000000001</v>
      </c>
      <c r="G25" s="25">
        <v>3266.8640000000005</v>
      </c>
      <c r="H25" s="26">
        <v>4083.5800000000004</v>
      </c>
      <c r="I25" s="50"/>
      <c r="J25" s="49"/>
      <c r="K25" s="45"/>
    </row>
    <row r="26" spans="1:11" ht="15.5" x14ac:dyDescent="0.35">
      <c r="A26" s="10">
        <v>407</v>
      </c>
      <c r="B26" s="2" t="s">
        <v>21</v>
      </c>
      <c r="C26" s="39" t="s">
        <v>22</v>
      </c>
      <c r="D26" s="20">
        <v>1276246</v>
      </c>
      <c r="E26" s="20">
        <v>63812.3</v>
      </c>
      <c r="F26" s="24">
        <v>1914.3689999999999</v>
      </c>
      <c r="G26" s="25">
        <v>2552.4920000000002</v>
      </c>
      <c r="H26" s="26">
        <v>3190.6150000000002</v>
      </c>
      <c r="I26" s="50"/>
      <c r="J26" s="49"/>
      <c r="K26" s="45"/>
    </row>
    <row r="27" spans="1:11" ht="15.5" x14ac:dyDescent="0.35">
      <c r="A27" s="10">
        <v>409</v>
      </c>
      <c r="B27" s="2" t="s">
        <v>23</v>
      </c>
      <c r="C27" s="39" t="s">
        <v>24</v>
      </c>
      <c r="D27" s="20">
        <v>4406431</v>
      </c>
      <c r="E27" s="20">
        <v>220321.55</v>
      </c>
      <c r="F27" s="24">
        <v>6609.6464999999998</v>
      </c>
      <c r="G27" s="25">
        <v>8812.8619999999992</v>
      </c>
      <c r="H27" s="26">
        <v>11016.077499999999</v>
      </c>
      <c r="I27" s="50"/>
      <c r="J27" s="49"/>
      <c r="K27" s="45"/>
    </row>
    <row r="28" spans="1:11" ht="15.5" x14ac:dyDescent="0.35">
      <c r="A28" s="10">
        <v>410</v>
      </c>
      <c r="B28" s="2" t="s">
        <v>25</v>
      </c>
      <c r="C28" s="3" t="s">
        <v>26</v>
      </c>
      <c r="D28" s="20">
        <v>14050020.870000001</v>
      </c>
      <c r="E28" s="20">
        <v>702501.04350000003</v>
      </c>
      <c r="F28" s="24">
        <v>21075.031305</v>
      </c>
      <c r="G28" s="25">
        <v>28100.041740000001</v>
      </c>
      <c r="H28" s="26">
        <v>35125.052175000004</v>
      </c>
      <c r="I28" s="50"/>
      <c r="J28" s="49"/>
      <c r="K28" s="45"/>
    </row>
    <row r="29" spans="1:11" ht="15.5" x14ac:dyDescent="0.35">
      <c r="A29" s="10">
        <v>411</v>
      </c>
      <c r="B29" s="2" t="s">
        <v>87</v>
      </c>
      <c r="C29" s="3" t="s">
        <v>88</v>
      </c>
      <c r="D29" s="20">
        <v>3851677</v>
      </c>
      <c r="E29" s="20">
        <v>192583.85</v>
      </c>
      <c r="F29" s="24">
        <v>5777.5154999999995</v>
      </c>
      <c r="G29" s="25">
        <v>7703.3540000000003</v>
      </c>
      <c r="H29" s="26">
        <v>9629.192500000001</v>
      </c>
      <c r="I29" s="50"/>
      <c r="J29" s="49"/>
      <c r="K29" s="45"/>
    </row>
    <row r="30" spans="1:11" ht="16" x14ac:dyDescent="0.4">
      <c r="A30" s="10">
        <v>412</v>
      </c>
      <c r="B30" s="2" t="s">
        <v>27</v>
      </c>
      <c r="C30" s="3" t="s">
        <v>28</v>
      </c>
      <c r="D30" s="27">
        <v>3951830</v>
      </c>
      <c r="E30" s="27">
        <v>197591.5</v>
      </c>
      <c r="F30" s="28">
        <v>5927.7449999999999</v>
      </c>
      <c r="G30" s="29">
        <v>7903.66</v>
      </c>
      <c r="H30" s="30">
        <v>9879.5750000000007</v>
      </c>
      <c r="I30" s="50"/>
      <c r="J30" s="49"/>
      <c r="K30" s="45"/>
    </row>
    <row r="31" spans="1:11" ht="15.5" x14ac:dyDescent="0.35">
      <c r="A31" s="10"/>
      <c r="C31" s="13" t="s">
        <v>9</v>
      </c>
      <c r="D31" s="54">
        <f>SUM(D21:D30)</f>
        <v>167899312.87</v>
      </c>
      <c r="E31" s="54">
        <f>SUM(E21:E30)</f>
        <v>8394965.6434999984</v>
      </c>
      <c r="F31" s="55">
        <v>246071.45380499994</v>
      </c>
      <c r="G31" s="56">
        <v>328095.27173999994</v>
      </c>
      <c r="H31" s="57">
        <f>SUM(H21:H30)</f>
        <v>419748.28217500006</v>
      </c>
      <c r="I31" s="50"/>
      <c r="J31" s="49"/>
      <c r="K31" s="45"/>
    </row>
    <row r="32" spans="1:11" ht="15.5" x14ac:dyDescent="0.35">
      <c r="A32" s="10"/>
      <c r="B32" s="15" t="s">
        <v>29</v>
      </c>
      <c r="D32" s="20"/>
      <c r="E32" s="20"/>
      <c r="F32" s="24"/>
      <c r="G32" s="25"/>
      <c r="H32" s="26"/>
      <c r="I32" s="50"/>
      <c r="J32" s="49"/>
      <c r="K32" s="45"/>
    </row>
    <row r="33" spans="1:11" ht="15.5" x14ac:dyDescent="0.35">
      <c r="A33" s="10">
        <v>116</v>
      </c>
      <c r="B33" s="2">
        <v>9182</v>
      </c>
      <c r="C33" s="3" t="s">
        <v>30</v>
      </c>
      <c r="D33" s="20">
        <v>100700934</v>
      </c>
      <c r="E33" s="20">
        <v>5035046.7</v>
      </c>
      <c r="F33" s="24">
        <v>151051.40100000001</v>
      </c>
      <c r="G33" s="25">
        <v>201401.86800000002</v>
      </c>
      <c r="H33" s="26">
        <v>251752.33500000002</v>
      </c>
      <c r="I33" s="50"/>
      <c r="J33" s="49"/>
      <c r="K33" s="45"/>
    </row>
    <row r="34" spans="1:11" ht="15.5" x14ac:dyDescent="0.35">
      <c r="A34" s="1">
        <v>116</v>
      </c>
      <c r="B34" s="2" t="s">
        <v>31</v>
      </c>
      <c r="C34" s="3" t="s">
        <v>32</v>
      </c>
      <c r="D34" s="20">
        <v>853911</v>
      </c>
      <c r="E34" s="20">
        <v>42695.55</v>
      </c>
      <c r="F34" s="24">
        <v>1280.8665000000001</v>
      </c>
      <c r="G34" s="25">
        <v>1707.8220000000001</v>
      </c>
      <c r="H34" s="26">
        <v>2134.7775000000001</v>
      </c>
      <c r="I34" s="50"/>
      <c r="J34" s="49"/>
    </row>
    <row r="35" spans="1:11" ht="15.5" x14ac:dyDescent="0.35">
      <c r="A35" s="1">
        <v>116</v>
      </c>
      <c r="B35" s="2" t="s">
        <v>33</v>
      </c>
      <c r="C35" s="3" t="s">
        <v>34</v>
      </c>
      <c r="D35" s="20">
        <v>3638403</v>
      </c>
      <c r="E35" s="20">
        <v>181920.15</v>
      </c>
      <c r="F35" s="24">
        <v>5457.6044999999995</v>
      </c>
      <c r="G35" s="25">
        <v>7276.8059999999996</v>
      </c>
      <c r="H35" s="26">
        <v>9096.0074999999997</v>
      </c>
      <c r="I35" s="50"/>
      <c r="J35" s="49"/>
    </row>
    <row r="36" spans="1:11" ht="15.5" x14ac:dyDescent="0.35">
      <c r="A36" s="1">
        <v>116</v>
      </c>
      <c r="B36" s="2" t="s">
        <v>35</v>
      </c>
      <c r="C36" s="3" t="s">
        <v>36</v>
      </c>
      <c r="D36" s="20">
        <v>2742937</v>
      </c>
      <c r="E36" s="20">
        <v>137146.85</v>
      </c>
      <c r="F36" s="24">
        <v>4114.4054999999998</v>
      </c>
      <c r="G36" s="25">
        <v>5485.8740000000007</v>
      </c>
      <c r="H36" s="26">
        <v>6857.3425000000007</v>
      </c>
      <c r="I36" s="50"/>
      <c r="J36" s="49"/>
    </row>
    <row r="37" spans="1:11" ht="15.5" x14ac:dyDescent="0.35">
      <c r="A37" s="10">
        <v>116</v>
      </c>
      <c r="B37" s="2" t="s">
        <v>37</v>
      </c>
      <c r="C37" s="3" t="s">
        <v>38</v>
      </c>
      <c r="D37" s="20">
        <v>15338174.17</v>
      </c>
      <c r="E37" s="20">
        <v>766908.70849999995</v>
      </c>
      <c r="F37" s="24">
        <v>23007.261254999998</v>
      </c>
      <c r="G37" s="25">
        <v>30676.348339999997</v>
      </c>
      <c r="H37" s="26">
        <v>38345.435424999996</v>
      </c>
      <c r="I37" s="50"/>
      <c r="J37" s="49"/>
      <c r="K37" s="45"/>
    </row>
    <row r="38" spans="1:11" ht="15.5" x14ac:dyDescent="0.35">
      <c r="A38" s="10">
        <v>116</v>
      </c>
      <c r="B38" s="2">
        <v>9185</v>
      </c>
      <c r="C38" s="3" t="s">
        <v>39</v>
      </c>
      <c r="D38" s="20">
        <v>651878</v>
      </c>
      <c r="E38" s="20">
        <v>32593.9</v>
      </c>
      <c r="F38" s="24">
        <v>977.81700000000001</v>
      </c>
      <c r="G38" s="25">
        <v>1303.7560000000001</v>
      </c>
      <c r="H38" s="26">
        <v>1629.6950000000002</v>
      </c>
      <c r="I38" s="50"/>
      <c r="J38" s="49"/>
      <c r="K38" s="45"/>
    </row>
    <row r="39" spans="1:11" ht="16" x14ac:dyDescent="0.4">
      <c r="A39" s="10">
        <v>116</v>
      </c>
      <c r="B39" s="2" t="s">
        <v>40</v>
      </c>
      <c r="C39" s="3" t="s">
        <v>41</v>
      </c>
      <c r="D39" s="27">
        <v>10612387</v>
      </c>
      <c r="E39" s="27">
        <v>530619.35</v>
      </c>
      <c r="F39" s="28">
        <v>15918.580499999998</v>
      </c>
      <c r="G39" s="29">
        <v>21224.774000000001</v>
      </c>
      <c r="H39" s="30">
        <v>26530.967499999999</v>
      </c>
      <c r="I39" s="50"/>
      <c r="J39" s="49"/>
      <c r="K39" s="45"/>
    </row>
    <row r="40" spans="1:11" ht="15.5" x14ac:dyDescent="0.35">
      <c r="A40" s="10"/>
      <c r="C40" s="13" t="s">
        <v>9</v>
      </c>
      <c r="D40" s="54">
        <f>SUM(D33:D39)</f>
        <v>134538624.17000002</v>
      </c>
      <c r="E40" s="54">
        <f>SUM(E33:E39)</f>
        <v>6726931.2084999997</v>
      </c>
      <c r="F40" s="55">
        <v>201807.93625499998</v>
      </c>
      <c r="G40" s="56">
        <v>269077.24833999999</v>
      </c>
      <c r="H40" s="57">
        <f>SUM(H33:H39)</f>
        <v>336346.56042500003</v>
      </c>
      <c r="I40" s="50"/>
      <c r="J40" s="49"/>
      <c r="K40" s="45"/>
    </row>
    <row r="41" spans="1:11" ht="15.5" x14ac:dyDescent="0.35">
      <c r="A41" s="10"/>
      <c r="B41" s="15" t="s">
        <v>42</v>
      </c>
      <c r="D41" s="20"/>
      <c r="E41" s="20"/>
      <c r="F41" s="24"/>
      <c r="G41" s="25"/>
      <c r="H41" s="26"/>
      <c r="I41" s="50"/>
      <c r="J41" s="49"/>
      <c r="K41" s="45"/>
    </row>
    <row r="42" spans="1:11" ht="15.5" x14ac:dyDescent="0.35">
      <c r="A42" s="1">
        <v>103</v>
      </c>
      <c r="B42" s="2" t="s">
        <v>43</v>
      </c>
      <c r="C42" s="3" t="s">
        <v>44</v>
      </c>
      <c r="D42" s="20">
        <v>7178922</v>
      </c>
      <c r="E42" s="20">
        <v>358946.1</v>
      </c>
      <c r="F42" s="24">
        <v>10768.383</v>
      </c>
      <c r="G42" s="25">
        <v>14357.843999999999</v>
      </c>
      <c r="H42" s="26">
        <v>17947.305</v>
      </c>
      <c r="I42" s="50"/>
      <c r="J42" s="49"/>
    </row>
    <row r="43" spans="1:11" ht="15.5" x14ac:dyDescent="0.35">
      <c r="A43" s="10">
        <v>413</v>
      </c>
      <c r="B43" s="2" t="s">
        <v>45</v>
      </c>
      <c r="C43" s="3" t="s">
        <v>46</v>
      </c>
      <c r="D43" s="20">
        <v>22845733</v>
      </c>
      <c r="E43" s="20">
        <v>1142286.6499999999</v>
      </c>
      <c r="F43" s="24">
        <v>34268.599499999997</v>
      </c>
      <c r="G43" s="25">
        <v>45691.466</v>
      </c>
      <c r="H43" s="26">
        <v>57114.332499999997</v>
      </c>
      <c r="I43" s="50"/>
      <c r="J43" s="49"/>
      <c r="K43" s="45"/>
    </row>
    <row r="44" spans="1:11" ht="15.5" x14ac:dyDescent="0.35">
      <c r="A44" s="10">
        <v>591</v>
      </c>
      <c r="B44" s="2" t="s">
        <v>47</v>
      </c>
      <c r="C44" s="3" t="s">
        <v>48</v>
      </c>
      <c r="D44" s="20">
        <v>11696884</v>
      </c>
      <c r="E44" s="20">
        <v>584844.19999999995</v>
      </c>
      <c r="F44" s="24">
        <v>17545.325999999997</v>
      </c>
      <c r="G44" s="25">
        <v>23393.768</v>
      </c>
      <c r="H44" s="26">
        <v>29242.21</v>
      </c>
      <c r="I44" s="50"/>
      <c r="J44" s="49"/>
      <c r="K44" s="45"/>
    </row>
    <row r="45" spans="1:11" ht="15.5" x14ac:dyDescent="0.35">
      <c r="A45" s="1">
        <v>103</v>
      </c>
      <c r="B45" s="2" t="s">
        <v>49</v>
      </c>
      <c r="C45" s="3" t="s">
        <v>50</v>
      </c>
      <c r="D45" s="20">
        <v>3670073</v>
      </c>
      <c r="E45" s="20">
        <v>183503.65</v>
      </c>
      <c r="F45" s="24">
        <v>5505.1094999999996</v>
      </c>
      <c r="G45" s="25">
        <v>7340.1459999999997</v>
      </c>
      <c r="H45" s="26">
        <v>9175.1825000000008</v>
      </c>
      <c r="I45" s="50"/>
      <c r="J45" s="49"/>
    </row>
    <row r="46" spans="1:11" ht="15.5" x14ac:dyDescent="0.35">
      <c r="A46" s="10">
        <v>604</v>
      </c>
      <c r="B46" s="2" t="s">
        <v>51</v>
      </c>
      <c r="C46" s="3" t="s">
        <v>52</v>
      </c>
      <c r="D46" s="20">
        <v>2254962</v>
      </c>
      <c r="E46" s="20">
        <v>112748.1</v>
      </c>
      <c r="F46" s="24">
        <v>3382.4430000000002</v>
      </c>
      <c r="G46" s="25">
        <v>4509.924</v>
      </c>
      <c r="H46" s="26">
        <v>5637.4050000000007</v>
      </c>
      <c r="I46" s="50"/>
      <c r="J46" s="49"/>
      <c r="K46" s="45"/>
    </row>
    <row r="47" spans="1:11" ht="15.5" x14ac:dyDescent="0.35">
      <c r="A47" s="10">
        <v>200</v>
      </c>
      <c r="B47" s="2" t="s">
        <v>53</v>
      </c>
      <c r="C47" s="3" t="s">
        <v>54</v>
      </c>
      <c r="D47" s="20">
        <v>4575606</v>
      </c>
      <c r="E47" s="20">
        <v>228780.3</v>
      </c>
      <c r="F47" s="24">
        <v>6863.4089999999997</v>
      </c>
      <c r="G47" s="25">
        <v>9151.2119999999995</v>
      </c>
      <c r="H47" s="26">
        <v>11439.014999999999</v>
      </c>
      <c r="I47" s="50"/>
      <c r="J47" s="49"/>
      <c r="K47" s="45"/>
    </row>
    <row r="48" spans="1:11" ht="15.5" x14ac:dyDescent="0.35">
      <c r="A48" s="10">
        <v>591</v>
      </c>
      <c r="B48" s="2" t="s">
        <v>55</v>
      </c>
      <c r="C48" s="3" t="s">
        <v>56</v>
      </c>
      <c r="D48" s="20">
        <v>4661068</v>
      </c>
      <c r="E48" s="20">
        <v>233053.4</v>
      </c>
      <c r="F48" s="24">
        <v>6991.6019999999999</v>
      </c>
      <c r="G48" s="25">
        <v>9322.1360000000004</v>
      </c>
      <c r="H48" s="26">
        <v>11652.67</v>
      </c>
      <c r="I48" s="50"/>
      <c r="J48" s="49"/>
      <c r="K48" s="45"/>
    </row>
    <row r="49" spans="1:11" ht="15.5" x14ac:dyDescent="0.35">
      <c r="A49" s="10">
        <v>591</v>
      </c>
      <c r="B49" s="2" t="s">
        <v>57</v>
      </c>
      <c r="C49" s="3" t="s">
        <v>58</v>
      </c>
      <c r="D49" s="20">
        <v>1538941</v>
      </c>
      <c r="E49" s="20">
        <v>76947.05</v>
      </c>
      <c r="F49" s="24">
        <v>2308.4115000000002</v>
      </c>
      <c r="G49" s="25">
        <v>3077.8820000000001</v>
      </c>
      <c r="H49" s="26">
        <v>3847.3525000000004</v>
      </c>
      <c r="I49" s="50"/>
      <c r="J49" s="49"/>
      <c r="K49" s="45"/>
    </row>
    <row r="50" spans="1:11" ht="15.5" x14ac:dyDescent="0.35">
      <c r="A50" s="10">
        <v>591</v>
      </c>
      <c r="B50" s="2" t="s">
        <v>59</v>
      </c>
      <c r="C50" s="3" t="s">
        <v>60</v>
      </c>
      <c r="D50" s="20">
        <v>1834751</v>
      </c>
      <c r="E50" s="20">
        <v>91737.55</v>
      </c>
      <c r="F50" s="24">
        <v>2752.1264999999999</v>
      </c>
      <c r="G50" s="25">
        <v>3669.5020000000004</v>
      </c>
      <c r="H50" s="26">
        <v>4586.8775000000005</v>
      </c>
      <c r="I50" s="50"/>
      <c r="J50" s="49"/>
      <c r="K50" s="45"/>
    </row>
    <row r="51" spans="1:11" ht="16" x14ac:dyDescent="0.4">
      <c r="A51" s="1">
        <v>150</v>
      </c>
      <c r="B51" s="2">
        <v>802</v>
      </c>
      <c r="C51" s="3" t="s">
        <v>61</v>
      </c>
      <c r="D51" s="27">
        <v>1726319</v>
      </c>
      <c r="E51" s="27">
        <v>86315.95</v>
      </c>
      <c r="F51" s="28">
        <v>2589.4784999999997</v>
      </c>
      <c r="G51" s="29">
        <v>3452.6379999999999</v>
      </c>
      <c r="H51" s="30">
        <v>4315.7974999999997</v>
      </c>
      <c r="I51" s="50"/>
      <c r="J51" s="49"/>
    </row>
    <row r="52" spans="1:11" ht="15.5" x14ac:dyDescent="0.35">
      <c r="C52" s="13" t="s">
        <v>9</v>
      </c>
      <c r="D52" s="54">
        <f>SUM(D42:D51)</f>
        <v>61983259</v>
      </c>
      <c r="E52" s="54">
        <f>SUM(E42:E51)</f>
        <v>3099162.9499999997</v>
      </c>
      <c r="F52" s="55">
        <v>92974.888499999986</v>
      </c>
      <c r="G52" s="56">
        <v>123966.518</v>
      </c>
      <c r="H52" s="57">
        <f>SUM(H42:H51)</f>
        <v>154958.14749999999</v>
      </c>
      <c r="I52" s="50"/>
      <c r="J52" s="49"/>
    </row>
    <row r="53" spans="1:11" ht="15.5" x14ac:dyDescent="0.35">
      <c r="B53" s="15" t="s">
        <v>62</v>
      </c>
      <c r="D53" s="20"/>
      <c r="E53" s="20"/>
      <c r="F53" s="24"/>
      <c r="G53" s="25"/>
      <c r="H53" s="38"/>
      <c r="I53" s="50"/>
      <c r="J53" s="49"/>
    </row>
    <row r="54" spans="1:11" ht="15.5" x14ac:dyDescent="0.35">
      <c r="A54" s="1">
        <v>103</v>
      </c>
      <c r="B54" s="2" t="s">
        <v>63</v>
      </c>
      <c r="C54" s="3" t="s">
        <v>64</v>
      </c>
      <c r="D54" s="20">
        <v>637483</v>
      </c>
      <c r="E54" s="20">
        <v>31874.15</v>
      </c>
      <c r="F54" s="24">
        <v>956.22450000000003</v>
      </c>
      <c r="G54" s="25">
        <v>1274.9660000000001</v>
      </c>
      <c r="H54" s="26">
        <v>1593.7075000000002</v>
      </c>
      <c r="I54" s="50"/>
      <c r="J54" s="49"/>
    </row>
    <row r="55" spans="1:11" ht="14.5" customHeight="1" x14ac:dyDescent="0.35">
      <c r="A55" s="1">
        <v>106</v>
      </c>
      <c r="B55" s="2">
        <v>416</v>
      </c>
      <c r="C55" s="3" t="s">
        <v>143</v>
      </c>
      <c r="D55" s="20">
        <v>220506</v>
      </c>
      <c r="E55" s="20">
        <v>11025.3</v>
      </c>
      <c r="F55" s="24">
        <v>330.75899999999996</v>
      </c>
      <c r="G55" s="25">
        <v>441.012</v>
      </c>
      <c r="H55" s="26">
        <v>551.26499999999999</v>
      </c>
      <c r="I55" s="50"/>
      <c r="J55" s="49"/>
    </row>
    <row r="56" spans="1:11" ht="15.5" x14ac:dyDescent="0.35">
      <c r="A56" s="1">
        <v>108</v>
      </c>
      <c r="B56" s="2" t="s">
        <v>65</v>
      </c>
      <c r="C56" s="3" t="s">
        <v>66</v>
      </c>
      <c r="D56" s="20">
        <v>4705661</v>
      </c>
      <c r="E56" s="20">
        <v>235283.05</v>
      </c>
      <c r="F56" s="24">
        <v>7058.4914999999992</v>
      </c>
      <c r="G56" s="25">
        <v>9411.3220000000001</v>
      </c>
      <c r="H56" s="26">
        <v>11764.1525</v>
      </c>
      <c r="I56" s="50"/>
      <c r="J56" s="49"/>
    </row>
    <row r="57" spans="1:11" ht="15.5" x14ac:dyDescent="0.35">
      <c r="A57" s="1">
        <v>111</v>
      </c>
      <c r="B57" s="2" t="s">
        <v>67</v>
      </c>
      <c r="C57" s="3" t="s">
        <v>68</v>
      </c>
      <c r="D57" s="20">
        <v>481699</v>
      </c>
      <c r="E57" s="20">
        <v>24084.95</v>
      </c>
      <c r="F57" s="24">
        <v>722.54849999999999</v>
      </c>
      <c r="G57" s="25">
        <v>963.39800000000002</v>
      </c>
      <c r="H57" s="26">
        <v>1204.2475000000002</v>
      </c>
      <c r="I57" s="50"/>
      <c r="J57" s="49"/>
    </row>
    <row r="58" spans="1:11" ht="15.5" x14ac:dyDescent="0.35">
      <c r="A58" s="1">
        <v>111</v>
      </c>
      <c r="B58" s="2" t="s">
        <v>69</v>
      </c>
      <c r="C58" s="3" t="s">
        <v>70</v>
      </c>
      <c r="D58" s="20">
        <v>1540416</v>
      </c>
      <c r="E58" s="20">
        <v>77020.800000000003</v>
      </c>
      <c r="F58" s="24">
        <v>2310.6239999999998</v>
      </c>
      <c r="G58" s="25">
        <v>3080.8320000000003</v>
      </c>
      <c r="H58" s="26">
        <v>3851.0400000000004</v>
      </c>
      <c r="I58" s="50"/>
      <c r="J58" s="49"/>
    </row>
    <row r="59" spans="1:11" ht="15.5" x14ac:dyDescent="0.35">
      <c r="A59" s="1">
        <v>200</v>
      </c>
      <c r="B59" s="2">
        <v>947</v>
      </c>
      <c r="C59" s="3" t="s">
        <v>71</v>
      </c>
      <c r="D59" s="20">
        <v>7137950</v>
      </c>
      <c r="E59" s="20">
        <v>356897.5</v>
      </c>
      <c r="F59" s="24">
        <v>10706.924999999999</v>
      </c>
      <c r="G59" s="25">
        <v>14275.9</v>
      </c>
      <c r="H59" s="26">
        <v>17844.875</v>
      </c>
      <c r="I59" s="50"/>
      <c r="J59" s="49"/>
    </row>
    <row r="60" spans="1:11" ht="15.5" x14ac:dyDescent="0.35">
      <c r="A60" s="1">
        <v>230</v>
      </c>
      <c r="B60" s="2" t="s">
        <v>72</v>
      </c>
      <c r="C60" s="3" t="s">
        <v>73</v>
      </c>
      <c r="D60" s="20">
        <v>1289937</v>
      </c>
      <c r="E60" s="20">
        <v>64496.85</v>
      </c>
      <c r="F60" s="24">
        <v>1934.9054999999998</v>
      </c>
      <c r="G60" s="25">
        <v>2579.8739999999998</v>
      </c>
      <c r="H60" s="26">
        <v>3224.8425000000002</v>
      </c>
      <c r="I60" s="50"/>
      <c r="J60" s="49"/>
    </row>
    <row r="61" spans="1:11" ht="15.5" x14ac:dyDescent="0.35">
      <c r="A61" s="10">
        <v>230</v>
      </c>
      <c r="B61" s="2" t="s">
        <v>74</v>
      </c>
      <c r="C61" s="3" t="s">
        <v>75</v>
      </c>
      <c r="D61" s="20">
        <v>2689719</v>
      </c>
      <c r="E61" s="20">
        <v>134485.95000000001</v>
      </c>
      <c r="F61" s="24">
        <v>4034.5785000000001</v>
      </c>
      <c r="G61" s="25">
        <v>5379.438000000001</v>
      </c>
      <c r="H61" s="26">
        <v>6724.2975000000006</v>
      </c>
      <c r="I61" s="50"/>
      <c r="J61" s="49"/>
      <c r="K61" s="45"/>
    </row>
    <row r="62" spans="1:11" ht="15.5" x14ac:dyDescent="0.35">
      <c r="A62" s="10">
        <v>115</v>
      </c>
      <c r="B62" s="2" t="s">
        <v>76</v>
      </c>
      <c r="C62" s="3" t="s">
        <v>77</v>
      </c>
      <c r="D62" s="20">
        <v>43739118.450000003</v>
      </c>
      <c r="E62" s="20">
        <v>2186955.9225000003</v>
      </c>
      <c r="F62" s="24">
        <v>65608.677675000014</v>
      </c>
      <c r="G62" s="25">
        <v>87478.236900000018</v>
      </c>
      <c r="H62" s="26">
        <v>109347.79612500002</v>
      </c>
      <c r="I62" s="50"/>
      <c r="J62" s="49"/>
      <c r="K62" s="45"/>
    </row>
    <row r="63" spans="1:11" ht="15.5" x14ac:dyDescent="0.35">
      <c r="A63" s="10">
        <v>200</v>
      </c>
      <c r="B63" s="2" t="s">
        <v>78</v>
      </c>
      <c r="C63" s="3" t="s">
        <v>79</v>
      </c>
      <c r="D63" s="20">
        <v>2103001</v>
      </c>
      <c r="E63" s="20">
        <v>105150.05</v>
      </c>
      <c r="F63" s="24">
        <v>3154.5014999999999</v>
      </c>
      <c r="G63" s="25">
        <v>4206.0020000000004</v>
      </c>
      <c r="H63" s="26">
        <v>5257.5025000000005</v>
      </c>
      <c r="I63" s="50"/>
      <c r="J63" s="49"/>
      <c r="K63" s="45"/>
    </row>
    <row r="64" spans="1:11" ht="15.5" x14ac:dyDescent="0.35">
      <c r="A64" s="10">
        <v>230</v>
      </c>
      <c r="B64" s="2" t="s">
        <v>80</v>
      </c>
      <c r="C64" s="3" t="s">
        <v>81</v>
      </c>
      <c r="D64" s="20">
        <v>8731752</v>
      </c>
      <c r="E64" s="20">
        <v>436587.6</v>
      </c>
      <c r="F64" s="24">
        <v>13097.627999999999</v>
      </c>
      <c r="G64" s="25">
        <v>17463.504000000001</v>
      </c>
      <c r="H64" s="26">
        <v>21829.38</v>
      </c>
      <c r="I64" s="50"/>
      <c r="J64" s="49"/>
      <c r="K64" s="45"/>
    </row>
    <row r="65" spans="1:11" ht="15.5" x14ac:dyDescent="0.35">
      <c r="A65" s="10">
        <v>230</v>
      </c>
      <c r="B65" s="2" t="s">
        <v>82</v>
      </c>
      <c r="C65" s="3" t="s">
        <v>83</v>
      </c>
      <c r="D65" s="20">
        <v>1539543</v>
      </c>
      <c r="E65" s="20">
        <v>76977.149999999994</v>
      </c>
      <c r="F65" s="24">
        <v>2309.3145</v>
      </c>
      <c r="G65" s="25">
        <v>3079.0859999999998</v>
      </c>
      <c r="H65" s="26">
        <v>3848.8575000000001</v>
      </c>
      <c r="I65" s="50"/>
      <c r="J65" s="49"/>
      <c r="K65" s="45"/>
    </row>
    <row r="66" spans="1:11" ht="15.5" x14ac:dyDescent="0.35">
      <c r="A66" s="10">
        <v>410</v>
      </c>
      <c r="B66" s="2" t="s">
        <v>84</v>
      </c>
      <c r="C66" s="3" t="s">
        <v>85</v>
      </c>
      <c r="D66" s="20">
        <v>4186758.68</v>
      </c>
      <c r="E66" s="20">
        <v>209337.93400000001</v>
      </c>
      <c r="F66" s="24">
        <v>6280.1380200000003</v>
      </c>
      <c r="G66" s="25">
        <v>8373.5173599999998</v>
      </c>
      <c r="H66" s="26">
        <v>10466.896700000001</v>
      </c>
      <c r="I66" s="50"/>
      <c r="J66" s="49"/>
      <c r="K66" s="45"/>
    </row>
    <row r="67" spans="1:11" ht="15.5" x14ac:dyDescent="0.35">
      <c r="A67" s="10">
        <v>410</v>
      </c>
      <c r="B67" s="2">
        <v>4824</v>
      </c>
      <c r="C67" s="3" t="s">
        <v>86</v>
      </c>
      <c r="D67" s="20">
        <v>908224.52</v>
      </c>
      <c r="E67" s="20">
        <v>45411.226000000002</v>
      </c>
      <c r="F67" s="24">
        <v>1362.3367800000001</v>
      </c>
      <c r="G67" s="25">
        <v>1816.4490400000002</v>
      </c>
      <c r="H67" s="26">
        <v>2270.5613000000003</v>
      </c>
      <c r="I67" s="50"/>
      <c r="J67" s="49"/>
      <c r="K67" s="45"/>
    </row>
    <row r="68" spans="1:11" ht="15.5" x14ac:dyDescent="0.35">
      <c r="A68" s="10">
        <v>413</v>
      </c>
      <c r="B68" s="2" t="s">
        <v>89</v>
      </c>
      <c r="C68" s="3" t="s">
        <v>90</v>
      </c>
      <c r="D68" s="20">
        <v>6191229</v>
      </c>
      <c r="E68" s="20">
        <v>309561.45</v>
      </c>
      <c r="F68" s="24">
        <v>9286.8435000000009</v>
      </c>
      <c r="G68" s="25">
        <v>12382.458000000001</v>
      </c>
      <c r="H68" s="26">
        <v>15478.072500000002</v>
      </c>
      <c r="I68" s="50"/>
      <c r="J68" s="49"/>
      <c r="K68" s="45"/>
    </row>
    <row r="69" spans="1:11" ht="15.5" x14ac:dyDescent="0.35">
      <c r="A69" s="10">
        <v>413</v>
      </c>
      <c r="B69" s="2" t="s">
        <v>91</v>
      </c>
      <c r="C69" s="3" t="s">
        <v>92</v>
      </c>
      <c r="D69" s="20">
        <v>2272690</v>
      </c>
      <c r="E69" s="20">
        <v>113634.5</v>
      </c>
      <c r="F69" s="24">
        <v>3409.0349999999999</v>
      </c>
      <c r="G69" s="25">
        <v>4545.38</v>
      </c>
      <c r="H69" s="26">
        <v>5681.7250000000004</v>
      </c>
      <c r="I69" s="50"/>
      <c r="J69" s="49"/>
      <c r="K69" s="45"/>
    </row>
    <row r="70" spans="1:11" ht="15.5" x14ac:dyDescent="0.35">
      <c r="A70" s="10">
        <v>413</v>
      </c>
      <c r="B70" s="2" t="s">
        <v>93</v>
      </c>
      <c r="C70" s="3" t="s">
        <v>94</v>
      </c>
      <c r="D70" s="20">
        <v>3204599</v>
      </c>
      <c r="E70" s="20">
        <v>160229.95000000001</v>
      </c>
      <c r="F70" s="24">
        <v>4806.8985000000002</v>
      </c>
      <c r="G70" s="25">
        <v>6409.1980000000003</v>
      </c>
      <c r="H70" s="26">
        <v>8011.4975000000013</v>
      </c>
      <c r="I70" s="50"/>
      <c r="J70" s="49"/>
      <c r="K70" s="45"/>
    </row>
    <row r="71" spans="1:11" ht="15.5" x14ac:dyDescent="0.35">
      <c r="A71" s="10">
        <v>413</v>
      </c>
      <c r="B71" s="16" t="s">
        <v>95</v>
      </c>
      <c r="C71" s="3" t="s">
        <v>144</v>
      </c>
      <c r="D71" s="20">
        <v>1712580</v>
      </c>
      <c r="E71" s="20">
        <v>85629</v>
      </c>
      <c r="F71" s="24">
        <v>2568.87</v>
      </c>
      <c r="G71" s="25">
        <v>3425.16</v>
      </c>
      <c r="H71" s="26">
        <v>4281.45</v>
      </c>
      <c r="I71" s="50"/>
      <c r="J71" s="49"/>
      <c r="K71" s="45"/>
    </row>
    <row r="72" spans="1:11" ht="15.5" x14ac:dyDescent="0.35">
      <c r="A72" s="10">
        <v>413</v>
      </c>
      <c r="B72" s="2" t="s">
        <v>96</v>
      </c>
      <c r="C72" s="3" t="s">
        <v>97</v>
      </c>
      <c r="D72" s="20">
        <v>6592909</v>
      </c>
      <c r="E72" s="20">
        <v>329645.45</v>
      </c>
      <c r="F72" s="24">
        <v>9889.3634999999995</v>
      </c>
      <c r="G72" s="25">
        <v>13185.818000000001</v>
      </c>
      <c r="H72" s="26">
        <v>16482.272500000003</v>
      </c>
      <c r="I72" s="50"/>
      <c r="J72" s="49"/>
      <c r="K72" s="45"/>
    </row>
    <row r="73" spans="1:11" ht="15.5" x14ac:dyDescent="0.35">
      <c r="A73" s="10">
        <v>413</v>
      </c>
      <c r="B73" s="2">
        <v>5426</v>
      </c>
      <c r="C73" s="3" t="s">
        <v>98</v>
      </c>
      <c r="D73" s="20">
        <v>1285212</v>
      </c>
      <c r="E73" s="31">
        <v>64260.6</v>
      </c>
      <c r="F73" s="24">
        <v>1927.818</v>
      </c>
      <c r="G73" s="25">
        <v>2570.424</v>
      </c>
      <c r="H73" s="26">
        <v>3213.03</v>
      </c>
      <c r="I73" s="50"/>
      <c r="J73" s="49"/>
      <c r="K73" s="45"/>
    </row>
    <row r="74" spans="1:11" ht="15.5" x14ac:dyDescent="0.35">
      <c r="A74" s="10">
        <v>413</v>
      </c>
      <c r="B74" s="2" t="s">
        <v>99</v>
      </c>
      <c r="C74" s="3" t="s">
        <v>100</v>
      </c>
      <c r="D74" s="20">
        <v>7547518</v>
      </c>
      <c r="E74" s="20">
        <v>377375.9</v>
      </c>
      <c r="F74" s="24">
        <v>11321.277</v>
      </c>
      <c r="G74" s="25">
        <v>15095.036000000002</v>
      </c>
      <c r="H74" s="26">
        <v>18868.795000000002</v>
      </c>
      <c r="I74" s="50"/>
      <c r="J74" s="49"/>
      <c r="K74" s="45"/>
    </row>
    <row r="75" spans="1:11" ht="15.5" x14ac:dyDescent="0.35">
      <c r="A75" s="10">
        <v>413</v>
      </c>
      <c r="B75" s="2">
        <v>5573</v>
      </c>
      <c r="C75" s="3" t="s">
        <v>101</v>
      </c>
      <c r="D75" s="20">
        <v>0</v>
      </c>
      <c r="E75" s="20">
        <v>0</v>
      </c>
      <c r="F75" s="24">
        <v>0</v>
      </c>
      <c r="G75" s="25">
        <v>0</v>
      </c>
      <c r="H75" s="26">
        <v>0</v>
      </c>
      <c r="I75" s="50"/>
      <c r="J75" s="49"/>
      <c r="K75" s="45"/>
    </row>
    <row r="76" spans="1:11" ht="15.5" x14ac:dyDescent="0.35">
      <c r="A76" s="10">
        <v>413</v>
      </c>
      <c r="B76" s="2" t="s">
        <v>102</v>
      </c>
      <c r="C76" s="3" t="s">
        <v>103</v>
      </c>
      <c r="D76" s="20">
        <v>18316274</v>
      </c>
      <c r="E76" s="20">
        <v>915813.7</v>
      </c>
      <c r="F76" s="24">
        <v>27474.410999999996</v>
      </c>
      <c r="G76" s="25">
        <v>36632.548000000003</v>
      </c>
      <c r="H76" s="26">
        <v>45790.684999999998</v>
      </c>
      <c r="I76" s="50"/>
      <c r="J76" s="49"/>
      <c r="K76" s="45"/>
    </row>
    <row r="77" spans="1:11" ht="15.5" x14ac:dyDescent="0.35">
      <c r="A77" s="10">
        <v>413</v>
      </c>
      <c r="B77" s="2" t="s">
        <v>104</v>
      </c>
      <c r="C77" s="3" t="s">
        <v>105</v>
      </c>
      <c r="D77" s="20">
        <v>3298134</v>
      </c>
      <c r="E77" s="20">
        <v>164906.70000000001</v>
      </c>
      <c r="F77" s="24">
        <v>4947.201</v>
      </c>
      <c r="G77" s="25">
        <v>6596.2680000000009</v>
      </c>
      <c r="H77" s="26">
        <v>8245.3350000000009</v>
      </c>
      <c r="I77" s="50"/>
      <c r="J77" s="49"/>
      <c r="K77" s="45"/>
    </row>
    <row r="78" spans="1:11" ht="15.5" x14ac:dyDescent="0.35">
      <c r="A78" s="10">
        <v>413</v>
      </c>
      <c r="B78" s="2" t="s">
        <v>106</v>
      </c>
      <c r="C78" s="3" t="s">
        <v>107</v>
      </c>
      <c r="D78" s="20">
        <v>1747080</v>
      </c>
      <c r="E78" s="20">
        <v>87354</v>
      </c>
      <c r="F78" s="24">
        <v>2620.62</v>
      </c>
      <c r="G78" s="25">
        <v>3494.16</v>
      </c>
      <c r="H78" s="26">
        <v>4367.7</v>
      </c>
      <c r="I78" s="50"/>
      <c r="J78" s="49"/>
      <c r="K78" s="45"/>
    </row>
    <row r="79" spans="1:11" ht="15.5" x14ac:dyDescent="0.35">
      <c r="A79" s="10">
        <v>414</v>
      </c>
      <c r="B79" s="2" t="s">
        <v>108</v>
      </c>
      <c r="C79" s="3" t="s">
        <v>109</v>
      </c>
      <c r="D79" s="20">
        <v>16011496</v>
      </c>
      <c r="E79" s="20">
        <v>800574.8</v>
      </c>
      <c r="F79" s="24">
        <v>24017.243999999999</v>
      </c>
      <c r="G79" s="25">
        <v>32022.992000000002</v>
      </c>
      <c r="H79" s="26">
        <v>40028.740000000005</v>
      </c>
      <c r="I79" s="50"/>
      <c r="J79" s="49"/>
      <c r="K79" s="45"/>
    </row>
    <row r="80" spans="1:11" ht="14.5" customHeight="1" x14ac:dyDescent="0.35">
      <c r="A80" s="10">
        <v>414</v>
      </c>
      <c r="B80" s="2">
        <v>5793</v>
      </c>
      <c r="C80" s="3" t="s">
        <v>142</v>
      </c>
      <c r="D80" s="20">
        <v>2313104</v>
      </c>
      <c r="E80" s="20">
        <v>115655.2</v>
      </c>
      <c r="F80" s="24">
        <v>3469.6559999999999</v>
      </c>
      <c r="G80" s="25">
        <v>4626.2079999999996</v>
      </c>
      <c r="H80" s="26">
        <v>5782.76</v>
      </c>
      <c r="I80" s="50"/>
      <c r="J80" s="49"/>
      <c r="K80" s="45"/>
    </row>
    <row r="81" spans="1:11" ht="15.5" x14ac:dyDescent="0.35">
      <c r="A81" s="10">
        <v>414</v>
      </c>
      <c r="B81" s="12" t="s">
        <v>110</v>
      </c>
      <c r="C81" s="3" t="s">
        <v>111</v>
      </c>
      <c r="D81" s="20">
        <v>20736452</v>
      </c>
      <c r="E81" s="20">
        <v>1036822.6</v>
      </c>
      <c r="F81" s="24">
        <v>31104.678</v>
      </c>
      <c r="G81" s="25">
        <v>41472.904000000002</v>
      </c>
      <c r="H81" s="26">
        <v>51841.130000000005</v>
      </c>
      <c r="I81" s="50"/>
      <c r="J81" s="49"/>
      <c r="K81" s="45"/>
    </row>
    <row r="82" spans="1:11" ht="15.5" x14ac:dyDescent="0.35">
      <c r="A82" s="10">
        <v>601</v>
      </c>
      <c r="B82" s="2" t="s">
        <v>112</v>
      </c>
      <c r="C82" s="3" t="s">
        <v>113</v>
      </c>
      <c r="D82" s="20">
        <v>370534</v>
      </c>
      <c r="E82" s="20">
        <v>18526.7</v>
      </c>
      <c r="F82" s="24">
        <v>555.80100000000004</v>
      </c>
      <c r="G82" s="25">
        <v>741.0680000000001</v>
      </c>
      <c r="H82" s="26">
        <v>926.33500000000004</v>
      </c>
      <c r="I82" s="50"/>
      <c r="J82" s="49"/>
      <c r="K82" s="45"/>
    </row>
    <row r="83" spans="1:11" ht="15.5" x14ac:dyDescent="0.35">
      <c r="A83" s="10">
        <v>601</v>
      </c>
      <c r="B83" s="2" t="s">
        <v>114</v>
      </c>
      <c r="C83" s="3" t="s">
        <v>115</v>
      </c>
      <c r="D83" s="20">
        <v>698653</v>
      </c>
      <c r="E83" s="20">
        <v>34932.65</v>
      </c>
      <c r="F83" s="24">
        <v>1047.9794999999999</v>
      </c>
      <c r="G83" s="25">
        <v>1397.306</v>
      </c>
      <c r="H83" s="26">
        <v>1746.6325000000002</v>
      </c>
      <c r="I83" s="50"/>
      <c r="J83" s="49"/>
      <c r="K83" s="45"/>
    </row>
    <row r="84" spans="1:11" ht="15.5" x14ac:dyDescent="0.35">
      <c r="A84" s="10">
        <v>605</v>
      </c>
      <c r="B84" s="2" t="s">
        <v>116</v>
      </c>
      <c r="C84" s="3" t="s">
        <v>117</v>
      </c>
      <c r="D84" s="20">
        <v>384769</v>
      </c>
      <c r="E84" s="20">
        <v>19238.45</v>
      </c>
      <c r="F84" s="24">
        <v>577.15350000000001</v>
      </c>
      <c r="G84" s="25">
        <v>769.53800000000001</v>
      </c>
      <c r="H84" s="26">
        <v>961.92250000000013</v>
      </c>
      <c r="I84" s="50"/>
      <c r="J84" s="49"/>
      <c r="K84" s="45"/>
    </row>
    <row r="85" spans="1:11" ht="15.5" x14ac:dyDescent="0.35">
      <c r="A85" s="10">
        <v>607</v>
      </c>
      <c r="B85" s="2" t="s">
        <v>118</v>
      </c>
      <c r="C85" s="3" t="s">
        <v>119</v>
      </c>
      <c r="D85" s="20">
        <v>1470034</v>
      </c>
      <c r="E85" s="20">
        <v>73501.7</v>
      </c>
      <c r="F85" s="24">
        <v>2205.0509999999999</v>
      </c>
      <c r="G85" s="25">
        <v>2940.0679999999998</v>
      </c>
      <c r="H85" s="26">
        <v>3675.085</v>
      </c>
      <c r="I85" s="50"/>
      <c r="J85" s="49"/>
      <c r="K85" s="45"/>
    </row>
    <row r="86" spans="1:11" ht="15.5" x14ac:dyDescent="0.35">
      <c r="A86" s="10">
        <v>608</v>
      </c>
      <c r="B86" s="2" t="s">
        <v>120</v>
      </c>
      <c r="C86" s="3" t="s">
        <v>121</v>
      </c>
      <c r="D86" s="20">
        <v>1433823</v>
      </c>
      <c r="E86" s="20">
        <v>71691.149999999994</v>
      </c>
      <c r="F86" s="24">
        <v>2150.7344999999996</v>
      </c>
      <c r="G86" s="25">
        <v>2867.6459999999997</v>
      </c>
      <c r="H86" s="26">
        <v>3584.5574999999999</v>
      </c>
      <c r="I86" s="50"/>
      <c r="J86" s="49"/>
      <c r="K86" s="45"/>
    </row>
    <row r="87" spans="1:11" ht="15.5" x14ac:dyDescent="0.35">
      <c r="A87" s="10">
        <v>610</v>
      </c>
      <c r="B87" s="2">
        <v>6448</v>
      </c>
      <c r="C87" s="3" t="s">
        <v>122</v>
      </c>
      <c r="D87" s="20">
        <v>101779</v>
      </c>
      <c r="E87" s="20">
        <v>5088.95</v>
      </c>
      <c r="F87" s="24">
        <v>152.66849999999999</v>
      </c>
      <c r="G87" s="25">
        <v>203.55799999999999</v>
      </c>
      <c r="H87" s="26">
        <v>254.44749999999999</v>
      </c>
      <c r="I87" s="50"/>
      <c r="J87" s="49"/>
      <c r="K87" s="45"/>
    </row>
    <row r="88" spans="1:11" ht="15.5" x14ac:dyDescent="0.35">
      <c r="A88" s="10">
        <v>619</v>
      </c>
      <c r="B88" s="2" t="s">
        <v>123</v>
      </c>
      <c r="C88" s="3" t="s">
        <v>124</v>
      </c>
      <c r="D88" s="20">
        <v>6828153</v>
      </c>
      <c r="E88" s="20">
        <v>341407.65</v>
      </c>
      <c r="F88" s="24">
        <v>10242.229499999999</v>
      </c>
      <c r="G88" s="25">
        <v>13656.306</v>
      </c>
      <c r="H88" s="26">
        <v>17070.382500000003</v>
      </c>
      <c r="I88" s="50"/>
      <c r="J88" s="49"/>
      <c r="K88" s="45"/>
    </row>
    <row r="89" spans="1:11" ht="15.5" x14ac:dyDescent="0.35">
      <c r="A89" s="10">
        <v>613</v>
      </c>
      <c r="B89" s="2" t="s">
        <v>125</v>
      </c>
      <c r="C89" s="3" t="s">
        <v>126</v>
      </c>
      <c r="D89" s="20">
        <v>9018977</v>
      </c>
      <c r="E89" s="20">
        <v>450948.85</v>
      </c>
      <c r="F89" s="24">
        <v>13528.465499999998</v>
      </c>
      <c r="G89" s="25">
        <v>18037.953999999998</v>
      </c>
      <c r="H89" s="26">
        <v>22547.442500000001</v>
      </c>
      <c r="I89" s="50"/>
      <c r="J89" s="49"/>
      <c r="K89" s="45"/>
    </row>
    <row r="90" spans="1:11" ht="15.5" x14ac:dyDescent="0.35">
      <c r="A90" s="10">
        <v>612</v>
      </c>
      <c r="B90" s="2" t="s">
        <v>127</v>
      </c>
      <c r="C90" s="3" t="s">
        <v>128</v>
      </c>
      <c r="D90" s="20">
        <v>1174004</v>
      </c>
      <c r="E90" s="20">
        <v>58700.2</v>
      </c>
      <c r="F90" s="24">
        <v>1761.0059999999999</v>
      </c>
      <c r="G90" s="25">
        <v>2348.0079999999998</v>
      </c>
      <c r="H90" s="26">
        <v>2935.01</v>
      </c>
      <c r="I90" s="50"/>
      <c r="J90" s="49"/>
      <c r="K90" s="45"/>
    </row>
    <row r="91" spans="1:11" ht="15.5" x14ac:dyDescent="0.35">
      <c r="A91" s="10">
        <v>591</v>
      </c>
      <c r="B91" s="2" t="s">
        <v>129</v>
      </c>
      <c r="C91" s="3" t="s">
        <v>130</v>
      </c>
      <c r="D91" s="20">
        <v>12237102</v>
      </c>
      <c r="E91" s="20">
        <v>611855.1</v>
      </c>
      <c r="F91" s="24">
        <v>18355.652999999998</v>
      </c>
      <c r="G91" s="25">
        <v>24474.203999999998</v>
      </c>
      <c r="H91" s="26">
        <v>30592.755000000001</v>
      </c>
      <c r="I91" s="50"/>
      <c r="J91" s="49"/>
      <c r="K91" s="45"/>
    </row>
    <row r="92" spans="1:11" ht="15.5" x14ac:dyDescent="0.35">
      <c r="A92" s="10">
        <v>606</v>
      </c>
      <c r="B92" s="2">
        <v>6260</v>
      </c>
      <c r="C92" s="3" t="s">
        <v>131</v>
      </c>
      <c r="D92" s="20">
        <v>1066476</v>
      </c>
      <c r="E92" s="20">
        <v>53323.8</v>
      </c>
      <c r="F92" s="24">
        <v>1599.7139999999999</v>
      </c>
      <c r="G92" s="25">
        <v>2132.9520000000002</v>
      </c>
      <c r="H92" s="26">
        <v>2666.1900000000005</v>
      </c>
      <c r="I92" s="50"/>
      <c r="J92" s="49"/>
      <c r="K92" s="45"/>
    </row>
    <row r="93" spans="1:11" ht="16" x14ac:dyDescent="0.4">
      <c r="A93" s="10">
        <v>591</v>
      </c>
      <c r="B93" s="2" t="s">
        <v>132</v>
      </c>
      <c r="C93" s="3" t="s">
        <v>133</v>
      </c>
      <c r="D93" s="27">
        <v>687983</v>
      </c>
      <c r="E93" s="27">
        <v>34399.15</v>
      </c>
      <c r="F93" s="28">
        <v>1031.9745</v>
      </c>
      <c r="G93" s="29">
        <v>1375.9660000000001</v>
      </c>
      <c r="H93" s="30">
        <v>1719.9575000000002</v>
      </c>
      <c r="I93" s="50"/>
      <c r="J93" s="49"/>
      <c r="K93" s="45"/>
    </row>
    <row r="94" spans="1:11" ht="15.5" x14ac:dyDescent="0.35">
      <c r="C94" s="13" t="s">
        <v>9</v>
      </c>
      <c r="D94" s="54">
        <f>SUM(D54:D93)</f>
        <v>206613332.65000001</v>
      </c>
      <c r="E94" s="54">
        <f>SUM(E54:E93)</f>
        <v>10330666.632499998</v>
      </c>
      <c r="F94" s="55">
        <v>323894.15647500003</v>
      </c>
      <c r="G94" s="56">
        <v>431858.87530000001</v>
      </c>
      <c r="H94" s="57">
        <f>SUM(H54:H93)</f>
        <v>516533.33162500017</v>
      </c>
      <c r="I94" s="50"/>
      <c r="J94" s="49"/>
    </row>
    <row r="95" spans="1:11" ht="8.5" customHeight="1" x14ac:dyDescent="0.35">
      <c r="F95" s="20"/>
      <c r="G95" s="20"/>
      <c r="H95" s="20"/>
    </row>
    <row r="96" spans="1:11" ht="17" hidden="1" x14ac:dyDescent="0.5">
      <c r="A96" s="10"/>
      <c r="C96" s="17"/>
      <c r="D96" s="32">
        <f>SUM(D19+D31+D40+D52+D94)</f>
        <v>941541942.68999994</v>
      </c>
      <c r="E96" s="32">
        <f>SUM(E19+E31+E40+E52+E94)</f>
        <v>47077097.134499997</v>
      </c>
      <c r="F96" s="33">
        <f t="shared" ref="F96" si="0">SUM(E96*0.03)</f>
        <v>1412312.9140349999</v>
      </c>
      <c r="G96" s="34">
        <f t="shared" ref="G96" si="1">SUM(E96*0.04)</f>
        <v>1883083.8853799999</v>
      </c>
      <c r="H96" s="35">
        <f t="shared" ref="H96" si="2">SUM(E96*0.05)</f>
        <v>2353854.8567249998</v>
      </c>
      <c r="I96" s="50"/>
      <c r="K96" s="45"/>
    </row>
    <row r="97" spans="1:11" ht="17" hidden="1" x14ac:dyDescent="0.5">
      <c r="A97" s="10"/>
      <c r="D97" s="32"/>
      <c r="E97" s="32"/>
      <c r="F97" s="36"/>
      <c r="G97" s="36"/>
      <c r="H97" s="36"/>
      <c r="K97" s="45"/>
    </row>
    <row r="98" spans="1:11" ht="17" hidden="1" x14ac:dyDescent="0.5">
      <c r="A98" s="10"/>
      <c r="D98" s="32"/>
      <c r="E98" s="32"/>
      <c r="F98" s="33"/>
      <c r="G98" s="34"/>
      <c r="H98" s="35"/>
      <c r="K98" s="45"/>
    </row>
    <row r="99" spans="1:11" ht="17" hidden="1" x14ac:dyDescent="0.5">
      <c r="A99" s="10"/>
      <c r="D99" s="32">
        <v>752740438.34000003</v>
      </c>
      <c r="E99" s="32">
        <v>38039435.605646715</v>
      </c>
      <c r="F99" s="33">
        <v>1141183.0681694015</v>
      </c>
      <c r="G99" s="34">
        <v>1521577.4242258687</v>
      </c>
      <c r="H99" s="35">
        <v>1901971.7802823358</v>
      </c>
      <c r="K99" s="45"/>
    </row>
    <row r="100" spans="1:11" hidden="1" x14ac:dyDescent="0.35">
      <c r="A100" s="10"/>
      <c r="K100" s="45"/>
    </row>
    <row r="101" spans="1:11" ht="17" hidden="1" x14ac:dyDescent="0.5">
      <c r="D101" s="37">
        <v>715057475.34000003</v>
      </c>
      <c r="E101" s="37">
        <v>36217143.559568286</v>
      </c>
      <c r="F101" s="33">
        <v>1086514.3067870485</v>
      </c>
      <c r="G101" s="34">
        <v>1448685.7423827315</v>
      </c>
      <c r="H101" s="35">
        <v>1810857.1779784143</v>
      </c>
    </row>
    <row r="102" spans="1:11" s="43" customFormat="1" ht="21.5" x14ac:dyDescent="0.75">
      <c r="A102" s="40"/>
      <c r="B102" s="41"/>
      <c r="C102" s="42" t="s">
        <v>9</v>
      </c>
      <c r="D102" s="53">
        <f>SUM(D94+D52+D40+D31+D19)</f>
        <v>941541942.69000006</v>
      </c>
      <c r="E102" s="53">
        <f>SUM(E94+E52+E40+E31+E19)</f>
        <v>47077097.134499997</v>
      </c>
      <c r="F102" s="53">
        <f>SUM(F94+F52+F40+F31+F19)</f>
        <v>1420509.5560349999</v>
      </c>
      <c r="G102" s="53">
        <f>SUM(G94+G52+G40+G31+G19)</f>
        <v>1894012.74138</v>
      </c>
      <c r="H102" s="53">
        <f>SUM(H94+H52+H40+H31+H19)</f>
        <v>2353854.8567250003</v>
      </c>
      <c r="I102" s="51"/>
      <c r="J102" s="52"/>
      <c r="K102" s="52"/>
    </row>
    <row r="105" spans="1:11" x14ac:dyDescent="0.35">
      <c r="D105" s="20"/>
      <c r="E105" s="20"/>
    </row>
    <row r="106" spans="1:11" x14ac:dyDescent="0.35">
      <c r="B106" s="9"/>
    </row>
    <row r="107" spans="1:11" x14ac:dyDescent="0.35">
      <c r="E107" s="58"/>
    </row>
  </sheetData>
  <mergeCells count="7">
    <mergeCell ref="F13:H13"/>
    <mergeCell ref="I13:K13"/>
    <mergeCell ref="A5:H5"/>
    <mergeCell ref="A6:H6"/>
    <mergeCell ref="A7:H7"/>
    <mergeCell ref="A11:C11"/>
    <mergeCell ref="G10:H11"/>
  </mergeCells>
  <printOptions horizontalCentered="1" verticalCentered="1"/>
  <pageMargins left="0.25" right="0.25" top="0.75" bottom="0.75" header="0.3" footer="0.3"/>
  <pageSetup scale="85" orientation="portrait" horizontalDpi="240" verticalDpi="24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Brown</dc:creator>
  <cp:lastModifiedBy>Holly Robison</cp:lastModifiedBy>
  <cp:lastPrinted>2022-02-01T20:18:33Z</cp:lastPrinted>
  <dcterms:created xsi:type="dcterms:W3CDTF">2022-01-31T17:01:08Z</dcterms:created>
  <dcterms:modified xsi:type="dcterms:W3CDTF">2022-06-17T18:07:35Z</dcterms:modified>
</cp:coreProperties>
</file>